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تجارة داخلية ابتهال بعد التعديل\تقرير فنادق لسنة 2020\تقرير فنادق 2020\نشر جداول فنادق 2020\"/>
    </mc:Choice>
  </mc:AlternateContent>
  <bookViews>
    <workbookView xWindow="0" yWindow="0" windowWidth="19200" windowHeight="7311" tabRatio="938" activeTab="6"/>
  </bookViews>
  <sheets>
    <sheet name="حسب السنوات" sheetId="2" r:id="rId1"/>
    <sheet name="حسب المحافظات" sheetId="3" r:id="rId2"/>
    <sheet name="عدد الفنادق والشقق والدور" sheetId="4" r:id="rId3"/>
    <sheet name="عدد الشقق وليالي المبيت ونزلاء" sheetId="9" r:id="rId4"/>
    <sheet name="عدد المشتغلين" sheetId="13" r:id="rId5"/>
    <sheet name="الاجور والمزايا " sheetId="14" r:id="rId6"/>
    <sheet name="الايرادات" sheetId="20" r:id="rId7"/>
  </sheets>
  <definedNames>
    <definedName name="_xlnm._FilterDatabase" localSheetId="5" hidden="1">'الاجور والمزايا '!#REF!</definedName>
    <definedName name="_xlnm._FilterDatabase" localSheetId="2" hidden="1">'عدد الفنادق والشقق والدور'!#REF!</definedName>
    <definedName name="_xlnm._FilterDatabase" localSheetId="4" hidden="1">'عدد المشتغلين'!#REF!</definedName>
    <definedName name="_xlnm.Print_Area" localSheetId="5">'الاجور والمزايا '!$A$1:$S$272</definedName>
    <definedName name="_xlnm.Print_Area" localSheetId="1">'حسب المحافظات'!$A$1:$P$25</definedName>
    <definedName name="_xlnm.Print_Area" localSheetId="2">'عدد الفنادق والشقق والدور'!$A$1:$M$176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8" i="14" l="1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E267" i="14"/>
  <c r="F267" i="14"/>
  <c r="G267" i="14"/>
  <c r="H267" i="14"/>
  <c r="I267" i="14"/>
  <c r="J267" i="14"/>
  <c r="K267" i="14"/>
  <c r="L267" i="14"/>
  <c r="M267" i="14"/>
  <c r="N267" i="14"/>
  <c r="O267" i="14"/>
  <c r="P267" i="14"/>
  <c r="D267" i="14"/>
  <c r="D265" i="14"/>
  <c r="E265" i="14"/>
  <c r="F265" i="14"/>
  <c r="G265" i="14"/>
  <c r="H265" i="14"/>
  <c r="I265" i="14"/>
  <c r="J265" i="14"/>
  <c r="K265" i="14"/>
  <c r="L265" i="14"/>
  <c r="M265" i="14"/>
  <c r="N265" i="14"/>
  <c r="O265" i="14"/>
  <c r="P265" i="14"/>
  <c r="E264" i="14"/>
  <c r="F264" i="14"/>
  <c r="G264" i="14"/>
  <c r="H264" i="14"/>
  <c r="I264" i="14"/>
  <c r="J264" i="14"/>
  <c r="K264" i="14"/>
  <c r="L264" i="14"/>
  <c r="M264" i="14"/>
  <c r="N264" i="14"/>
  <c r="O264" i="14"/>
  <c r="P264" i="14"/>
  <c r="D264" i="14"/>
  <c r="D262" i="14"/>
  <c r="E262" i="14"/>
  <c r="F262" i="14"/>
  <c r="G262" i="14"/>
  <c r="H262" i="14"/>
  <c r="I262" i="14"/>
  <c r="J262" i="14"/>
  <c r="K262" i="14"/>
  <c r="L262" i="14"/>
  <c r="M262" i="14"/>
  <c r="N262" i="14"/>
  <c r="O262" i="14"/>
  <c r="P262" i="14"/>
  <c r="E261" i="14"/>
  <c r="G261" i="14"/>
  <c r="H261" i="14"/>
  <c r="M261" i="14"/>
  <c r="N261" i="14"/>
  <c r="D261" i="14"/>
  <c r="E249" i="14"/>
  <c r="F249" i="14"/>
  <c r="G249" i="14"/>
  <c r="H249" i="14"/>
  <c r="I249" i="14"/>
  <c r="J249" i="14"/>
  <c r="K249" i="14"/>
  <c r="L249" i="14"/>
  <c r="M249" i="14"/>
  <c r="N249" i="14"/>
  <c r="O249" i="14"/>
  <c r="P249" i="14"/>
  <c r="D249" i="14"/>
  <c r="E248" i="14"/>
  <c r="F248" i="14"/>
  <c r="G248" i="14"/>
  <c r="H248" i="14"/>
  <c r="I248" i="14"/>
  <c r="J248" i="14"/>
  <c r="K248" i="14"/>
  <c r="L248" i="14"/>
  <c r="M248" i="14"/>
  <c r="N248" i="14"/>
  <c r="O248" i="14"/>
  <c r="P248" i="14"/>
  <c r="D248" i="14"/>
  <c r="E244" i="14"/>
  <c r="F244" i="14"/>
  <c r="G244" i="14"/>
  <c r="H244" i="14"/>
  <c r="I244" i="14"/>
  <c r="J244" i="14"/>
  <c r="K244" i="14"/>
  <c r="L244" i="14"/>
  <c r="M244" i="14"/>
  <c r="N244" i="14"/>
  <c r="O244" i="14"/>
  <c r="P244" i="14"/>
  <c r="D244" i="14"/>
  <c r="E240" i="14"/>
  <c r="F240" i="14"/>
  <c r="G240" i="14"/>
  <c r="H240" i="14"/>
  <c r="I240" i="14"/>
  <c r="J240" i="14"/>
  <c r="K240" i="14"/>
  <c r="L240" i="14"/>
  <c r="M240" i="14"/>
  <c r="N240" i="14"/>
  <c r="O240" i="14"/>
  <c r="P240" i="14"/>
  <c r="D240" i="14"/>
  <c r="E239" i="14"/>
  <c r="F239" i="14"/>
  <c r="G239" i="14"/>
  <c r="H239" i="14"/>
  <c r="I239" i="14"/>
  <c r="J239" i="14"/>
  <c r="K239" i="14"/>
  <c r="L239" i="14"/>
  <c r="M239" i="14"/>
  <c r="N239" i="14"/>
  <c r="O239" i="14"/>
  <c r="P239" i="14"/>
  <c r="D239" i="14"/>
  <c r="E235" i="14"/>
  <c r="F235" i="14"/>
  <c r="G235" i="14"/>
  <c r="H235" i="14"/>
  <c r="I235" i="14"/>
  <c r="J235" i="14"/>
  <c r="K235" i="14"/>
  <c r="L235" i="14"/>
  <c r="M235" i="14"/>
  <c r="N235" i="14"/>
  <c r="O235" i="14"/>
  <c r="P235" i="14"/>
  <c r="D235" i="14"/>
  <c r="E221" i="14"/>
  <c r="F221" i="14"/>
  <c r="G221" i="14"/>
  <c r="H221" i="14"/>
  <c r="I221" i="14"/>
  <c r="J221" i="14"/>
  <c r="K221" i="14"/>
  <c r="L221" i="14"/>
  <c r="M221" i="14"/>
  <c r="N221" i="14"/>
  <c r="O221" i="14"/>
  <c r="P221" i="14"/>
  <c r="D221" i="14"/>
  <c r="E220" i="14"/>
  <c r="F220" i="14"/>
  <c r="G220" i="14"/>
  <c r="H220" i="14"/>
  <c r="I220" i="14"/>
  <c r="J220" i="14"/>
  <c r="K220" i="14"/>
  <c r="L220" i="14"/>
  <c r="M220" i="14"/>
  <c r="N220" i="14"/>
  <c r="O220" i="14"/>
  <c r="P220" i="14"/>
  <c r="D220" i="14"/>
  <c r="E216" i="14"/>
  <c r="F216" i="14"/>
  <c r="G216" i="14"/>
  <c r="H216" i="14"/>
  <c r="I216" i="14"/>
  <c r="J216" i="14"/>
  <c r="K216" i="14"/>
  <c r="L216" i="14"/>
  <c r="M216" i="14"/>
  <c r="N216" i="14"/>
  <c r="O216" i="14"/>
  <c r="P216" i="14"/>
  <c r="D216" i="14"/>
  <c r="E212" i="14"/>
  <c r="F212" i="14"/>
  <c r="G212" i="14"/>
  <c r="H212" i="14"/>
  <c r="I212" i="14"/>
  <c r="J212" i="14"/>
  <c r="K212" i="14"/>
  <c r="L212" i="14"/>
  <c r="M212" i="14"/>
  <c r="N212" i="14"/>
  <c r="O212" i="14"/>
  <c r="P212" i="14"/>
  <c r="D212" i="14"/>
  <c r="E211" i="14"/>
  <c r="F211" i="14"/>
  <c r="G211" i="14"/>
  <c r="H211" i="14"/>
  <c r="I211" i="14"/>
  <c r="J211" i="14"/>
  <c r="K211" i="14"/>
  <c r="L211" i="14"/>
  <c r="M211" i="14"/>
  <c r="N211" i="14"/>
  <c r="O211" i="14"/>
  <c r="P211" i="14"/>
  <c r="D211" i="14"/>
  <c r="E207" i="14"/>
  <c r="F207" i="14"/>
  <c r="G207" i="14"/>
  <c r="H207" i="14"/>
  <c r="I207" i="14"/>
  <c r="J207" i="14"/>
  <c r="K207" i="14"/>
  <c r="L207" i="14"/>
  <c r="M207" i="14"/>
  <c r="N207" i="14"/>
  <c r="O207" i="14"/>
  <c r="P207" i="14"/>
  <c r="D207" i="14"/>
  <c r="E192" i="14"/>
  <c r="F192" i="14"/>
  <c r="G192" i="14"/>
  <c r="H192" i="14"/>
  <c r="I192" i="14"/>
  <c r="J192" i="14"/>
  <c r="K192" i="14"/>
  <c r="L192" i="14"/>
  <c r="M192" i="14"/>
  <c r="N192" i="14"/>
  <c r="O192" i="14"/>
  <c r="P192" i="14"/>
  <c r="D192" i="14"/>
  <c r="E188" i="14"/>
  <c r="F188" i="14"/>
  <c r="G188" i="14"/>
  <c r="H188" i="14"/>
  <c r="I188" i="14"/>
  <c r="J188" i="14"/>
  <c r="K188" i="14"/>
  <c r="L188" i="14"/>
  <c r="M188" i="14"/>
  <c r="N188" i="14"/>
  <c r="O188" i="14"/>
  <c r="P188" i="14"/>
  <c r="D188" i="14"/>
  <c r="E184" i="14"/>
  <c r="F184" i="14"/>
  <c r="G184" i="14"/>
  <c r="H184" i="14"/>
  <c r="I184" i="14"/>
  <c r="J184" i="14"/>
  <c r="K184" i="14"/>
  <c r="L184" i="14"/>
  <c r="M184" i="14"/>
  <c r="N184" i="14"/>
  <c r="O184" i="14"/>
  <c r="P184" i="14"/>
  <c r="D184" i="14"/>
  <c r="E183" i="14"/>
  <c r="F183" i="14"/>
  <c r="G183" i="14"/>
  <c r="H183" i="14"/>
  <c r="I183" i="14"/>
  <c r="J183" i="14"/>
  <c r="K183" i="14"/>
  <c r="L183" i="14"/>
  <c r="M183" i="14"/>
  <c r="N183" i="14"/>
  <c r="O183" i="14"/>
  <c r="P183" i="14"/>
  <c r="D183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D179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D166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D165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D161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D157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D156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D152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D138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D137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D133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D129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D128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D124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D110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D109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D108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D105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D101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D100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D99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D96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D82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D81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D77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D73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D72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D68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D54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D53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D49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D45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D44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D40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D26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D25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D24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D21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D17" i="14"/>
  <c r="E16" i="14"/>
  <c r="G16" i="14"/>
  <c r="H16" i="14"/>
  <c r="M16" i="14"/>
  <c r="N16" i="14"/>
  <c r="D16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D15" i="14"/>
  <c r="E12" i="14"/>
  <c r="G12" i="14"/>
  <c r="H12" i="14"/>
  <c r="M12" i="14"/>
  <c r="N12" i="14"/>
  <c r="D12" i="14"/>
  <c r="O10" i="14"/>
  <c r="K10" i="14"/>
  <c r="J10" i="14"/>
  <c r="I10" i="14"/>
  <c r="F10" i="14"/>
  <c r="D185" i="14" l="1"/>
  <c r="K12" i="14"/>
  <c r="K83" i="14"/>
  <c r="L111" i="14"/>
  <c r="I130" i="14"/>
  <c r="L139" i="14"/>
  <c r="I158" i="14"/>
  <c r="I185" i="14"/>
  <c r="J266" i="14"/>
  <c r="L27" i="14"/>
  <c r="O46" i="14"/>
  <c r="H46" i="14"/>
  <c r="P250" i="14"/>
  <c r="D194" i="14"/>
  <c r="D269" i="14"/>
  <c r="O194" i="14"/>
  <c r="I269" i="14"/>
  <c r="F12" i="14"/>
  <c r="I194" i="14"/>
  <c r="G46" i="14"/>
  <c r="K55" i="14"/>
  <c r="E139" i="14"/>
  <c r="D158" i="14"/>
  <c r="H185" i="14"/>
  <c r="H194" i="14"/>
  <c r="O250" i="14"/>
  <c r="N266" i="14"/>
  <c r="M269" i="14"/>
  <c r="K241" i="14"/>
  <c r="P27" i="14"/>
  <c r="J55" i="14"/>
  <c r="O74" i="14"/>
  <c r="M111" i="14"/>
  <c r="P158" i="14"/>
  <c r="G194" i="14"/>
  <c r="H250" i="14"/>
  <c r="M266" i="14"/>
  <c r="L269" i="14"/>
  <c r="K27" i="14"/>
  <c r="K74" i="14"/>
  <c r="L102" i="14"/>
  <c r="E111" i="14"/>
  <c r="D130" i="14"/>
  <c r="H158" i="14"/>
  <c r="M167" i="14"/>
  <c r="K213" i="14"/>
  <c r="P222" i="14"/>
  <c r="F266" i="14"/>
  <c r="E269" i="14"/>
  <c r="E194" i="14"/>
  <c r="G250" i="14"/>
  <c r="O12" i="14"/>
  <c r="G18" i="14"/>
  <c r="H27" i="14"/>
  <c r="P46" i="14"/>
  <c r="G74" i="14"/>
  <c r="K102" i="14"/>
  <c r="P130" i="14"/>
  <c r="L167" i="14"/>
  <c r="P194" i="14"/>
  <c r="O222" i="14"/>
  <c r="E266" i="14"/>
  <c r="D270" i="14"/>
  <c r="L213" i="14"/>
  <c r="F74" i="14"/>
  <c r="E167" i="14"/>
  <c r="H222" i="14"/>
  <c r="F271" i="14"/>
  <c r="N74" i="14"/>
  <c r="L46" i="14"/>
  <c r="J83" i="14"/>
  <c r="H130" i="14"/>
  <c r="M139" i="14"/>
  <c r="P185" i="14"/>
  <c r="M194" i="14"/>
  <c r="G222" i="14"/>
  <c r="L241" i="14"/>
  <c r="H263" i="14"/>
  <c r="O16" i="14"/>
  <c r="D18" i="14"/>
  <c r="J27" i="14"/>
  <c r="N46" i="14"/>
  <c r="F46" i="14"/>
  <c r="I55" i="14"/>
  <c r="M74" i="14"/>
  <c r="E74" i="14"/>
  <c r="D83" i="14"/>
  <c r="I83" i="14"/>
  <c r="J102" i="14"/>
  <c r="K111" i="14"/>
  <c r="O130" i="14"/>
  <c r="G130" i="14"/>
  <c r="K139" i="14"/>
  <c r="O158" i="14"/>
  <c r="G158" i="14"/>
  <c r="K167" i="14"/>
  <c r="O185" i="14"/>
  <c r="G185" i="14"/>
  <c r="N194" i="14"/>
  <c r="F194" i="14"/>
  <c r="J213" i="14"/>
  <c r="N222" i="14"/>
  <c r="F222" i="14"/>
  <c r="J241" i="14"/>
  <c r="N250" i="14"/>
  <c r="F250" i="14"/>
  <c r="K261" i="14"/>
  <c r="O263" i="14"/>
  <c r="G263" i="14"/>
  <c r="L266" i="14"/>
  <c r="K269" i="14"/>
  <c r="H270" i="14"/>
  <c r="M271" i="14"/>
  <c r="E271" i="14"/>
  <c r="L10" i="14"/>
  <c r="F16" i="14"/>
  <c r="H18" i="14"/>
  <c r="D27" i="14"/>
  <c r="I27" i="14"/>
  <c r="M46" i="14"/>
  <c r="E46" i="14"/>
  <c r="D55" i="14"/>
  <c r="H55" i="14"/>
  <c r="L74" i="14"/>
  <c r="P83" i="14"/>
  <c r="H83" i="14"/>
  <c r="D102" i="14"/>
  <c r="I102" i="14"/>
  <c r="J111" i="14"/>
  <c r="N130" i="14"/>
  <c r="F130" i="14"/>
  <c r="J139" i="14"/>
  <c r="N158" i="14"/>
  <c r="F158" i="14"/>
  <c r="J167" i="14"/>
  <c r="N185" i="14"/>
  <c r="F185" i="14"/>
  <c r="D213" i="14"/>
  <c r="I213" i="14"/>
  <c r="M222" i="14"/>
  <c r="E222" i="14"/>
  <c r="D241" i="14"/>
  <c r="I241" i="14"/>
  <c r="M250" i="14"/>
  <c r="E250" i="14"/>
  <c r="J261" i="14"/>
  <c r="N263" i="14"/>
  <c r="K266" i="14"/>
  <c r="J269" i="14"/>
  <c r="G270" i="14"/>
  <c r="L271" i="14"/>
  <c r="O55" i="14"/>
  <c r="G55" i="14"/>
  <c r="O83" i="14"/>
  <c r="G83" i="14"/>
  <c r="P102" i="14"/>
  <c r="H102" i="14"/>
  <c r="D111" i="14"/>
  <c r="I111" i="14"/>
  <c r="M130" i="14"/>
  <c r="E130" i="14"/>
  <c r="D139" i="14"/>
  <c r="I139" i="14"/>
  <c r="M158" i="14"/>
  <c r="E158" i="14"/>
  <c r="D167" i="14"/>
  <c r="I167" i="14"/>
  <c r="M185" i="14"/>
  <c r="E185" i="14"/>
  <c r="L194" i="14"/>
  <c r="P213" i="14"/>
  <c r="H213" i="14"/>
  <c r="L222" i="14"/>
  <c r="P241" i="14"/>
  <c r="H241" i="14"/>
  <c r="L250" i="14"/>
  <c r="I261" i="14"/>
  <c r="M263" i="14"/>
  <c r="E263" i="14"/>
  <c r="N270" i="14"/>
  <c r="K271" i="14"/>
  <c r="N18" i="14"/>
  <c r="O27" i="14"/>
  <c r="G27" i="14"/>
  <c r="K46" i="14"/>
  <c r="N55" i="14"/>
  <c r="F55" i="14"/>
  <c r="J74" i="14"/>
  <c r="N83" i="14"/>
  <c r="F83" i="14"/>
  <c r="O102" i="14"/>
  <c r="G102" i="14"/>
  <c r="P111" i="14"/>
  <c r="H111" i="14"/>
  <c r="L130" i="14"/>
  <c r="P139" i="14"/>
  <c r="H139" i="14"/>
  <c r="L158" i="14"/>
  <c r="P167" i="14"/>
  <c r="H167" i="14"/>
  <c r="L185" i="14"/>
  <c r="K194" i="14"/>
  <c r="O213" i="14"/>
  <c r="G213" i="14"/>
  <c r="K222" i="14"/>
  <c r="O241" i="14"/>
  <c r="G241" i="14"/>
  <c r="K250" i="14"/>
  <c r="D263" i="14"/>
  <c r="D266" i="14"/>
  <c r="I266" i="14"/>
  <c r="P269" i="14"/>
  <c r="H269" i="14"/>
  <c r="M270" i="14"/>
  <c r="E270" i="14"/>
  <c r="J271" i="14"/>
  <c r="N271" i="14"/>
  <c r="J12" i="14"/>
  <c r="I12" i="14"/>
  <c r="K16" i="14"/>
  <c r="M18" i="14"/>
  <c r="E18" i="14"/>
  <c r="N27" i="14"/>
  <c r="F27" i="14"/>
  <c r="J46" i="14"/>
  <c r="M55" i="14"/>
  <c r="E55" i="14"/>
  <c r="D74" i="14"/>
  <c r="I74" i="14"/>
  <c r="M83" i="14"/>
  <c r="E83" i="14"/>
  <c r="N102" i="14"/>
  <c r="F102" i="14"/>
  <c r="O111" i="14"/>
  <c r="G111" i="14"/>
  <c r="K130" i="14"/>
  <c r="O139" i="14"/>
  <c r="G139" i="14"/>
  <c r="K158" i="14"/>
  <c r="O167" i="14"/>
  <c r="G167" i="14"/>
  <c r="K185" i="14"/>
  <c r="J194" i="14"/>
  <c r="N213" i="14"/>
  <c r="F213" i="14"/>
  <c r="J222" i="14"/>
  <c r="N241" i="14"/>
  <c r="F241" i="14"/>
  <c r="J250" i="14"/>
  <c r="O261" i="14"/>
  <c r="K263" i="14"/>
  <c r="P266" i="14"/>
  <c r="H266" i="14"/>
  <c r="O269" i="14"/>
  <c r="G269" i="14"/>
  <c r="D271" i="14"/>
  <c r="I271" i="14"/>
  <c r="J16" i="14"/>
  <c r="M27" i="14"/>
  <c r="E27" i="14"/>
  <c r="D46" i="14"/>
  <c r="I46" i="14"/>
  <c r="L55" i="14"/>
  <c r="P74" i="14"/>
  <c r="H74" i="14"/>
  <c r="L83" i="14"/>
  <c r="M102" i="14"/>
  <c r="E102" i="14"/>
  <c r="N111" i="14"/>
  <c r="F111" i="14"/>
  <c r="J130" i="14"/>
  <c r="N139" i="14"/>
  <c r="F139" i="14"/>
  <c r="J158" i="14"/>
  <c r="N167" i="14"/>
  <c r="F167" i="14"/>
  <c r="J185" i="14"/>
  <c r="M213" i="14"/>
  <c r="E213" i="14"/>
  <c r="D222" i="14"/>
  <c r="I222" i="14"/>
  <c r="M241" i="14"/>
  <c r="E241" i="14"/>
  <c r="D250" i="14"/>
  <c r="I250" i="14"/>
  <c r="F261" i="14"/>
  <c r="O266" i="14"/>
  <c r="G266" i="14"/>
  <c r="N269" i="14"/>
  <c r="F269" i="14"/>
  <c r="P271" i="14"/>
  <c r="H271" i="14"/>
  <c r="I16" i="14"/>
  <c r="O271" i="14"/>
  <c r="G271" i="14"/>
  <c r="F263" i="14" l="1"/>
  <c r="J18" i="14"/>
  <c r="O270" i="14"/>
  <c r="J263" i="14"/>
  <c r="F18" i="14"/>
  <c r="I18" i="14"/>
  <c r="K18" i="14"/>
  <c r="N272" i="14"/>
  <c r="I263" i="14"/>
  <c r="I270" i="14"/>
  <c r="L16" i="14"/>
  <c r="P10" i="14"/>
  <c r="L261" i="14"/>
  <c r="L12" i="14"/>
  <c r="K270" i="14"/>
  <c r="J270" i="14"/>
  <c r="E272" i="14"/>
  <c r="D272" i="14"/>
  <c r="F270" i="14"/>
  <c r="M272" i="14"/>
  <c r="H272" i="14"/>
  <c r="G272" i="14"/>
  <c r="O18" i="14"/>
  <c r="I272" i="14" l="1"/>
  <c r="F272" i="14"/>
  <c r="L18" i="14"/>
  <c r="J272" i="14"/>
  <c r="K272" i="14"/>
  <c r="L263" i="14"/>
  <c r="O272" i="14"/>
  <c r="L270" i="14"/>
  <c r="P12" i="14"/>
  <c r="P261" i="14"/>
  <c r="P16" i="14"/>
  <c r="L272" i="14" l="1"/>
  <c r="P18" i="14"/>
  <c r="P270" i="14"/>
  <c r="P263" i="14"/>
  <c r="P272" i="14" l="1"/>
  <c r="C24" i="20"/>
  <c r="D24" i="20"/>
  <c r="B24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3" i="20"/>
  <c r="E6" i="20"/>
  <c r="E24" i="20" l="1"/>
  <c r="E142" i="13"/>
  <c r="F142" i="13"/>
  <c r="G142" i="13"/>
  <c r="H142" i="13"/>
  <c r="I142" i="13"/>
  <c r="J142" i="13"/>
  <c r="K142" i="13"/>
  <c r="L142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E148" i="13"/>
  <c r="F148" i="13"/>
  <c r="G148" i="13"/>
  <c r="H148" i="13"/>
  <c r="I148" i="13"/>
  <c r="J148" i="13"/>
  <c r="K148" i="13"/>
  <c r="L148" i="13"/>
  <c r="D148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E145" i="13"/>
  <c r="F145" i="13"/>
  <c r="G145" i="13"/>
  <c r="H145" i="13"/>
  <c r="I145" i="13"/>
  <c r="J145" i="13"/>
  <c r="K145" i="13"/>
  <c r="L145" i="13"/>
  <c r="M145" i="13"/>
  <c r="N145" i="13"/>
  <c r="O145" i="13"/>
  <c r="D145" i="13"/>
  <c r="D143" i="13"/>
  <c r="E143" i="13"/>
  <c r="F143" i="13"/>
  <c r="G143" i="13"/>
  <c r="H143" i="13"/>
  <c r="I143" i="13"/>
  <c r="J143" i="13"/>
  <c r="K143" i="13"/>
  <c r="L143" i="13"/>
  <c r="D142" i="13"/>
  <c r="E130" i="13"/>
  <c r="F130" i="13"/>
  <c r="G130" i="13"/>
  <c r="H130" i="13"/>
  <c r="I130" i="13"/>
  <c r="J130" i="13"/>
  <c r="K130" i="13"/>
  <c r="L130" i="13"/>
  <c r="M130" i="13"/>
  <c r="N130" i="13"/>
  <c r="O130" i="13"/>
  <c r="D130" i="13"/>
  <c r="E127" i="13"/>
  <c r="F127" i="13"/>
  <c r="G127" i="13"/>
  <c r="H127" i="13"/>
  <c r="I127" i="13"/>
  <c r="J127" i="13"/>
  <c r="K127" i="13"/>
  <c r="L127" i="13"/>
  <c r="M127" i="13"/>
  <c r="N127" i="13"/>
  <c r="O127" i="13"/>
  <c r="D127" i="13"/>
  <c r="E124" i="13"/>
  <c r="F124" i="13"/>
  <c r="G124" i="13"/>
  <c r="H124" i="13"/>
  <c r="I124" i="13"/>
  <c r="J124" i="13"/>
  <c r="K124" i="13"/>
  <c r="L124" i="13"/>
  <c r="M124" i="13"/>
  <c r="N124" i="13"/>
  <c r="O124" i="13"/>
  <c r="D124" i="13"/>
  <c r="E121" i="13"/>
  <c r="F121" i="13"/>
  <c r="G121" i="13"/>
  <c r="H121" i="13"/>
  <c r="I121" i="13"/>
  <c r="J121" i="13"/>
  <c r="K121" i="13"/>
  <c r="L121" i="13"/>
  <c r="M121" i="13"/>
  <c r="N121" i="13"/>
  <c r="O121" i="13"/>
  <c r="D121" i="13"/>
  <c r="E118" i="13"/>
  <c r="F118" i="13"/>
  <c r="G118" i="13"/>
  <c r="H118" i="13"/>
  <c r="I118" i="13"/>
  <c r="J118" i="13"/>
  <c r="K118" i="13"/>
  <c r="L118" i="13"/>
  <c r="M118" i="13"/>
  <c r="N118" i="13"/>
  <c r="O118" i="13"/>
  <c r="D118" i="13"/>
  <c r="E103" i="13"/>
  <c r="F103" i="13"/>
  <c r="G103" i="13"/>
  <c r="H103" i="13"/>
  <c r="I103" i="13"/>
  <c r="J103" i="13"/>
  <c r="K103" i="13"/>
  <c r="L103" i="13"/>
  <c r="M103" i="13"/>
  <c r="N103" i="13"/>
  <c r="O103" i="13"/>
  <c r="D103" i="13"/>
  <c r="E100" i="13"/>
  <c r="F100" i="13"/>
  <c r="G100" i="13"/>
  <c r="H100" i="13"/>
  <c r="I100" i="13"/>
  <c r="J100" i="13"/>
  <c r="K100" i="13"/>
  <c r="L100" i="13"/>
  <c r="M100" i="13"/>
  <c r="N100" i="13"/>
  <c r="O100" i="13"/>
  <c r="D100" i="13"/>
  <c r="E97" i="13"/>
  <c r="F97" i="13"/>
  <c r="G97" i="13"/>
  <c r="H97" i="13"/>
  <c r="I97" i="13"/>
  <c r="J97" i="13"/>
  <c r="K97" i="13"/>
  <c r="L97" i="13"/>
  <c r="M97" i="13"/>
  <c r="N97" i="13"/>
  <c r="O97" i="13"/>
  <c r="D97" i="13"/>
  <c r="E91" i="13"/>
  <c r="F91" i="13"/>
  <c r="G91" i="13"/>
  <c r="H91" i="13"/>
  <c r="I91" i="13"/>
  <c r="J91" i="13"/>
  <c r="K91" i="13"/>
  <c r="L91" i="13"/>
  <c r="M91" i="13"/>
  <c r="N91" i="13"/>
  <c r="O91" i="13"/>
  <c r="D91" i="13"/>
  <c r="E94" i="13"/>
  <c r="F94" i="13"/>
  <c r="G94" i="13"/>
  <c r="H94" i="13"/>
  <c r="I94" i="13"/>
  <c r="J94" i="13"/>
  <c r="K94" i="13"/>
  <c r="L94" i="13"/>
  <c r="M94" i="13"/>
  <c r="N94" i="13"/>
  <c r="O94" i="13"/>
  <c r="D94" i="13"/>
  <c r="E77" i="13"/>
  <c r="F77" i="13"/>
  <c r="G77" i="13"/>
  <c r="H77" i="13"/>
  <c r="I77" i="13"/>
  <c r="J77" i="13"/>
  <c r="K77" i="13"/>
  <c r="L77" i="13"/>
  <c r="M77" i="13"/>
  <c r="N77" i="13"/>
  <c r="O77" i="13"/>
  <c r="D77" i="13"/>
  <c r="E76" i="13"/>
  <c r="F76" i="13"/>
  <c r="G76" i="13"/>
  <c r="H76" i="13"/>
  <c r="I76" i="13"/>
  <c r="J76" i="13"/>
  <c r="K76" i="13"/>
  <c r="L76" i="13"/>
  <c r="M76" i="13"/>
  <c r="N76" i="13"/>
  <c r="O76" i="13"/>
  <c r="D76" i="13"/>
  <c r="E75" i="13"/>
  <c r="F75" i="13"/>
  <c r="G75" i="13"/>
  <c r="H75" i="13"/>
  <c r="I75" i="13"/>
  <c r="J75" i="13"/>
  <c r="K75" i="13"/>
  <c r="L75" i="13"/>
  <c r="M75" i="13"/>
  <c r="N75" i="13"/>
  <c r="O75" i="13"/>
  <c r="D75" i="13"/>
  <c r="E72" i="13"/>
  <c r="F72" i="13"/>
  <c r="G72" i="13"/>
  <c r="H72" i="13"/>
  <c r="I72" i="13"/>
  <c r="J72" i="13"/>
  <c r="K72" i="13"/>
  <c r="L72" i="13"/>
  <c r="M72" i="13"/>
  <c r="N72" i="13"/>
  <c r="O72" i="13"/>
  <c r="D72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E67" i="13"/>
  <c r="F67" i="13"/>
  <c r="G67" i="13"/>
  <c r="H67" i="13"/>
  <c r="I67" i="13"/>
  <c r="J67" i="13"/>
  <c r="K67" i="13"/>
  <c r="L67" i="13"/>
  <c r="M67" i="13"/>
  <c r="N67" i="13"/>
  <c r="O67" i="13"/>
  <c r="D67" i="13"/>
  <c r="E66" i="13"/>
  <c r="F66" i="13"/>
  <c r="G66" i="13"/>
  <c r="H66" i="13"/>
  <c r="I66" i="13"/>
  <c r="J66" i="13"/>
  <c r="K66" i="13"/>
  <c r="L66" i="13"/>
  <c r="M66" i="13"/>
  <c r="N66" i="13"/>
  <c r="O66" i="13"/>
  <c r="D66" i="13"/>
  <c r="E63" i="13"/>
  <c r="F63" i="13"/>
  <c r="G63" i="13"/>
  <c r="H63" i="13"/>
  <c r="I63" i="13"/>
  <c r="J63" i="13"/>
  <c r="K63" i="13"/>
  <c r="L63" i="13"/>
  <c r="M63" i="13"/>
  <c r="N63" i="13"/>
  <c r="O63" i="13"/>
  <c r="D63" i="13"/>
  <c r="E49" i="13"/>
  <c r="F49" i="13"/>
  <c r="G49" i="13"/>
  <c r="H49" i="13"/>
  <c r="I49" i="13"/>
  <c r="J49" i="13"/>
  <c r="K49" i="13"/>
  <c r="L49" i="13"/>
  <c r="M49" i="13"/>
  <c r="N49" i="13"/>
  <c r="O49" i="13"/>
  <c r="D49" i="13"/>
  <c r="E46" i="13"/>
  <c r="F46" i="13"/>
  <c r="G46" i="13"/>
  <c r="H46" i="13"/>
  <c r="I46" i="13"/>
  <c r="J46" i="13"/>
  <c r="K46" i="13"/>
  <c r="L46" i="13"/>
  <c r="M46" i="13"/>
  <c r="N46" i="13"/>
  <c r="O46" i="13"/>
  <c r="D46" i="13"/>
  <c r="E43" i="13"/>
  <c r="F43" i="13"/>
  <c r="G43" i="13"/>
  <c r="H43" i="13"/>
  <c r="I43" i="13"/>
  <c r="J43" i="13"/>
  <c r="K43" i="13"/>
  <c r="L43" i="13"/>
  <c r="M43" i="13"/>
  <c r="N43" i="13"/>
  <c r="O43" i="13"/>
  <c r="D43" i="13"/>
  <c r="E40" i="13"/>
  <c r="F40" i="13"/>
  <c r="G40" i="13"/>
  <c r="H40" i="13"/>
  <c r="I40" i="13"/>
  <c r="J40" i="13"/>
  <c r="K40" i="13"/>
  <c r="L40" i="13"/>
  <c r="M40" i="13"/>
  <c r="N40" i="13"/>
  <c r="O40" i="13"/>
  <c r="D40" i="13"/>
  <c r="E26" i="13"/>
  <c r="F26" i="13"/>
  <c r="G26" i="13"/>
  <c r="H26" i="13"/>
  <c r="I26" i="13"/>
  <c r="J26" i="13"/>
  <c r="K26" i="13"/>
  <c r="L26" i="13"/>
  <c r="M26" i="13"/>
  <c r="N26" i="13"/>
  <c r="O26" i="13"/>
  <c r="D26" i="13"/>
  <c r="E25" i="13"/>
  <c r="F25" i="13"/>
  <c r="G25" i="13"/>
  <c r="H25" i="13"/>
  <c r="I25" i="13"/>
  <c r="J25" i="13"/>
  <c r="K25" i="13"/>
  <c r="L25" i="13"/>
  <c r="M25" i="13"/>
  <c r="N25" i="13"/>
  <c r="O25" i="13"/>
  <c r="D25" i="13"/>
  <c r="E24" i="13"/>
  <c r="F24" i="13"/>
  <c r="G24" i="13"/>
  <c r="H24" i="13"/>
  <c r="I24" i="13"/>
  <c r="J24" i="13"/>
  <c r="K24" i="13"/>
  <c r="L24" i="13"/>
  <c r="M24" i="13"/>
  <c r="N24" i="13"/>
  <c r="O24" i="13"/>
  <c r="D24" i="13"/>
  <c r="E21" i="13"/>
  <c r="F21" i="13"/>
  <c r="G21" i="13"/>
  <c r="H21" i="13"/>
  <c r="I21" i="13"/>
  <c r="J21" i="13"/>
  <c r="K21" i="13"/>
  <c r="L21" i="13"/>
  <c r="M21" i="13"/>
  <c r="N21" i="13"/>
  <c r="O21" i="13"/>
  <c r="D21" i="13"/>
  <c r="E17" i="13"/>
  <c r="F17" i="13"/>
  <c r="G17" i="13"/>
  <c r="H17" i="13"/>
  <c r="I17" i="13"/>
  <c r="J17" i="13"/>
  <c r="K17" i="13"/>
  <c r="L17" i="13"/>
  <c r="D17" i="13"/>
  <c r="E16" i="13"/>
  <c r="F16" i="13"/>
  <c r="G16" i="13"/>
  <c r="H16" i="13"/>
  <c r="I16" i="13"/>
  <c r="J16" i="13"/>
  <c r="K16" i="13"/>
  <c r="L16" i="13"/>
  <c r="D16" i="13"/>
  <c r="N13" i="13"/>
  <c r="O13" i="13"/>
  <c r="M13" i="13"/>
  <c r="M148" i="13" s="1"/>
  <c r="E15" i="13"/>
  <c r="F15" i="13"/>
  <c r="G15" i="13"/>
  <c r="H15" i="13"/>
  <c r="I15" i="13"/>
  <c r="J15" i="13"/>
  <c r="K15" i="13"/>
  <c r="L15" i="13"/>
  <c r="D15" i="13"/>
  <c r="N11" i="13"/>
  <c r="O11" i="13"/>
  <c r="M11" i="13"/>
  <c r="M17" i="13" s="1"/>
  <c r="E12" i="13"/>
  <c r="F12" i="13"/>
  <c r="G12" i="13"/>
  <c r="H12" i="13"/>
  <c r="I12" i="13"/>
  <c r="J12" i="13"/>
  <c r="K12" i="13"/>
  <c r="L12" i="13"/>
  <c r="D12" i="13"/>
  <c r="N10" i="13"/>
  <c r="O10" i="13"/>
  <c r="M10" i="13"/>
  <c r="F24" i="9"/>
  <c r="D167" i="4"/>
  <c r="E167" i="4"/>
  <c r="F167" i="4"/>
  <c r="G167" i="4"/>
  <c r="H167" i="4"/>
  <c r="I167" i="4"/>
  <c r="E166" i="4"/>
  <c r="F166" i="4"/>
  <c r="G166" i="4"/>
  <c r="H166" i="4"/>
  <c r="I166" i="4"/>
  <c r="D166" i="4"/>
  <c r="D164" i="4"/>
  <c r="E164" i="4"/>
  <c r="F164" i="4"/>
  <c r="G164" i="4"/>
  <c r="H164" i="4"/>
  <c r="I164" i="4"/>
  <c r="J164" i="4"/>
  <c r="E163" i="4"/>
  <c r="F163" i="4"/>
  <c r="G163" i="4"/>
  <c r="H163" i="4"/>
  <c r="I163" i="4"/>
  <c r="J163" i="4"/>
  <c r="D163" i="4"/>
  <c r="E171" i="4"/>
  <c r="F171" i="4"/>
  <c r="G171" i="4"/>
  <c r="H171" i="4"/>
  <c r="I171" i="4"/>
  <c r="J171" i="4"/>
  <c r="D171" i="4"/>
  <c r="E170" i="4"/>
  <c r="F170" i="4"/>
  <c r="G170" i="4"/>
  <c r="H170" i="4"/>
  <c r="I170" i="4"/>
  <c r="J170" i="4"/>
  <c r="D170" i="4"/>
  <c r="D174" i="4" s="1"/>
  <c r="E169" i="4"/>
  <c r="F169" i="4"/>
  <c r="G169" i="4"/>
  <c r="H169" i="4"/>
  <c r="I169" i="4"/>
  <c r="J169" i="4"/>
  <c r="D169" i="4"/>
  <c r="D161" i="4"/>
  <c r="E161" i="4"/>
  <c r="F161" i="4"/>
  <c r="G161" i="4"/>
  <c r="H161" i="4"/>
  <c r="I161" i="4"/>
  <c r="J161" i="4"/>
  <c r="E160" i="4"/>
  <c r="F160" i="4"/>
  <c r="G160" i="4"/>
  <c r="H160" i="4"/>
  <c r="I160" i="4"/>
  <c r="D160" i="4"/>
  <c r="O15" i="13" l="1"/>
  <c r="M142" i="13"/>
  <c r="H69" i="13"/>
  <c r="F152" i="13"/>
  <c r="N16" i="13"/>
  <c r="M16" i="13"/>
  <c r="I78" i="13"/>
  <c r="K147" i="13"/>
  <c r="I69" i="13"/>
  <c r="G144" i="13"/>
  <c r="O12" i="13"/>
  <c r="O16" i="13"/>
  <c r="G18" i="13"/>
  <c r="K27" i="13"/>
  <c r="J69" i="13"/>
  <c r="K78" i="13"/>
  <c r="O142" i="13"/>
  <c r="H144" i="13"/>
  <c r="L147" i="13"/>
  <c r="D147" i="13"/>
  <c r="H150" i="13"/>
  <c r="E151" i="13"/>
  <c r="H152" i="13"/>
  <c r="N142" i="13"/>
  <c r="F151" i="13"/>
  <c r="F144" i="13"/>
  <c r="L18" i="13"/>
  <c r="D27" i="13"/>
  <c r="H27" i="13"/>
  <c r="O69" i="13"/>
  <c r="G69" i="13"/>
  <c r="D78" i="13"/>
  <c r="H78" i="13"/>
  <c r="E144" i="13"/>
  <c r="I147" i="13"/>
  <c r="E150" i="13"/>
  <c r="E152" i="13"/>
  <c r="N12" i="13"/>
  <c r="F18" i="13"/>
  <c r="D151" i="13"/>
  <c r="M15" i="13"/>
  <c r="O17" i="13"/>
  <c r="K18" i="13"/>
  <c r="O27" i="13"/>
  <c r="G27" i="13"/>
  <c r="N69" i="13"/>
  <c r="F69" i="13"/>
  <c r="O78" i="13"/>
  <c r="G78" i="13"/>
  <c r="L144" i="13"/>
  <c r="D144" i="13"/>
  <c r="H147" i="13"/>
  <c r="L150" i="13"/>
  <c r="D150" i="13"/>
  <c r="L151" i="13"/>
  <c r="L152" i="13"/>
  <c r="D152" i="13"/>
  <c r="J27" i="13"/>
  <c r="E18" i="13"/>
  <c r="I27" i="13"/>
  <c r="J147" i="13"/>
  <c r="F150" i="13"/>
  <c r="N17" i="13"/>
  <c r="J18" i="13"/>
  <c r="N27" i="13"/>
  <c r="F27" i="13"/>
  <c r="M69" i="13"/>
  <c r="E69" i="13"/>
  <c r="N78" i="13"/>
  <c r="F78" i="13"/>
  <c r="K144" i="13"/>
  <c r="O143" i="13"/>
  <c r="O147" i="13"/>
  <c r="G147" i="13"/>
  <c r="K150" i="13"/>
  <c r="K151" i="13"/>
  <c r="K152" i="13"/>
  <c r="I151" i="13"/>
  <c r="J78" i="13"/>
  <c r="G150" i="13"/>
  <c r="G152" i="13"/>
  <c r="N15" i="13"/>
  <c r="I18" i="13"/>
  <c r="M27" i="13"/>
  <c r="E27" i="13"/>
  <c r="L69" i="13"/>
  <c r="D69" i="13"/>
  <c r="M78" i="13"/>
  <c r="E78" i="13"/>
  <c r="J144" i="13"/>
  <c r="N143" i="13"/>
  <c r="N147" i="13"/>
  <c r="F147" i="13"/>
  <c r="O148" i="13"/>
  <c r="J150" i="13"/>
  <c r="J151" i="13"/>
  <c r="J152" i="13"/>
  <c r="M12" i="13"/>
  <c r="D18" i="13"/>
  <c r="H18" i="13"/>
  <c r="L27" i="13"/>
  <c r="K69" i="13"/>
  <c r="L78" i="13"/>
  <c r="I144" i="13"/>
  <c r="M143" i="13"/>
  <c r="M147" i="13"/>
  <c r="E147" i="13"/>
  <c r="N148" i="13"/>
  <c r="I150" i="13"/>
  <c r="H151" i="13"/>
  <c r="I152" i="13"/>
  <c r="G151" i="13"/>
  <c r="H172" i="4"/>
  <c r="G174" i="4"/>
  <c r="G172" i="4"/>
  <c r="H174" i="4"/>
  <c r="F172" i="4"/>
  <c r="H173" i="4"/>
  <c r="E174" i="4"/>
  <c r="D173" i="4"/>
  <c r="I173" i="4"/>
  <c r="F174" i="4"/>
  <c r="D172" i="4"/>
  <c r="G173" i="4"/>
  <c r="J174" i="4"/>
  <c r="H175" i="4"/>
  <c r="E175" i="4"/>
  <c r="J172" i="4"/>
  <c r="I174" i="4"/>
  <c r="I172" i="4"/>
  <c r="F175" i="4"/>
  <c r="E173" i="4"/>
  <c r="F173" i="4"/>
  <c r="D175" i="4"/>
  <c r="G175" i="4"/>
  <c r="I175" i="4"/>
  <c r="E172" i="4"/>
  <c r="E159" i="4"/>
  <c r="F159" i="4"/>
  <c r="G159" i="4"/>
  <c r="H159" i="4"/>
  <c r="I159" i="4"/>
  <c r="J159" i="4"/>
  <c r="D159" i="4"/>
  <c r="E156" i="4"/>
  <c r="F156" i="4"/>
  <c r="G156" i="4"/>
  <c r="H156" i="4"/>
  <c r="I156" i="4"/>
  <c r="J156" i="4"/>
  <c r="D156" i="4"/>
  <c r="E153" i="4"/>
  <c r="F153" i="4"/>
  <c r="G153" i="4"/>
  <c r="H153" i="4"/>
  <c r="I153" i="4"/>
  <c r="J153" i="4"/>
  <c r="D153" i="4"/>
  <c r="E144" i="4"/>
  <c r="F144" i="4"/>
  <c r="G144" i="4"/>
  <c r="H144" i="4"/>
  <c r="I144" i="4"/>
  <c r="J144" i="4"/>
  <c r="D144" i="4"/>
  <c r="E141" i="4"/>
  <c r="F141" i="4"/>
  <c r="G141" i="4"/>
  <c r="H141" i="4"/>
  <c r="I141" i="4"/>
  <c r="J141" i="4"/>
  <c r="D141" i="4"/>
  <c r="E138" i="4"/>
  <c r="F138" i="4"/>
  <c r="G138" i="4"/>
  <c r="H138" i="4"/>
  <c r="I138" i="4"/>
  <c r="J138" i="4"/>
  <c r="D138" i="4"/>
  <c r="E135" i="4"/>
  <c r="F135" i="4"/>
  <c r="G135" i="4"/>
  <c r="H135" i="4"/>
  <c r="I135" i="4"/>
  <c r="J135" i="4"/>
  <c r="D135" i="4"/>
  <c r="E131" i="4"/>
  <c r="F131" i="4"/>
  <c r="G131" i="4"/>
  <c r="H131" i="4"/>
  <c r="I131" i="4"/>
  <c r="J131" i="4"/>
  <c r="D131" i="4"/>
  <c r="E130" i="4"/>
  <c r="F130" i="4"/>
  <c r="G130" i="4"/>
  <c r="H130" i="4"/>
  <c r="I130" i="4"/>
  <c r="J130" i="4"/>
  <c r="D130" i="4"/>
  <c r="E129" i="4"/>
  <c r="F129" i="4"/>
  <c r="G129" i="4"/>
  <c r="H129" i="4"/>
  <c r="I129" i="4"/>
  <c r="J129" i="4"/>
  <c r="D129" i="4"/>
  <c r="E126" i="4"/>
  <c r="F126" i="4"/>
  <c r="G126" i="4"/>
  <c r="H126" i="4"/>
  <c r="I126" i="4"/>
  <c r="J126" i="4"/>
  <c r="D126" i="4"/>
  <c r="E123" i="4"/>
  <c r="F123" i="4"/>
  <c r="G123" i="4"/>
  <c r="H123" i="4"/>
  <c r="I123" i="4"/>
  <c r="J123" i="4"/>
  <c r="D123" i="4"/>
  <c r="E114" i="4"/>
  <c r="F114" i="4"/>
  <c r="G114" i="4"/>
  <c r="H114" i="4"/>
  <c r="I114" i="4"/>
  <c r="J114" i="4"/>
  <c r="D114" i="4"/>
  <c r="E110" i="4"/>
  <c r="F110" i="4"/>
  <c r="G110" i="4"/>
  <c r="H110" i="4"/>
  <c r="I110" i="4"/>
  <c r="J110" i="4"/>
  <c r="D110" i="4"/>
  <c r="E109" i="4"/>
  <c r="F109" i="4"/>
  <c r="G109" i="4"/>
  <c r="H109" i="4"/>
  <c r="I109" i="4"/>
  <c r="J109" i="4"/>
  <c r="D109" i="4"/>
  <c r="E108" i="4"/>
  <c r="F108" i="4"/>
  <c r="G108" i="4"/>
  <c r="H108" i="4"/>
  <c r="I108" i="4"/>
  <c r="J108" i="4"/>
  <c r="D108" i="4"/>
  <c r="E105" i="4"/>
  <c r="F105" i="4"/>
  <c r="G105" i="4"/>
  <c r="H105" i="4"/>
  <c r="I105" i="4"/>
  <c r="J105" i="4"/>
  <c r="D105" i="4"/>
  <c r="E101" i="4"/>
  <c r="F101" i="4"/>
  <c r="G101" i="4"/>
  <c r="H101" i="4"/>
  <c r="I101" i="4"/>
  <c r="J101" i="4"/>
  <c r="D101" i="4"/>
  <c r="E100" i="4"/>
  <c r="F100" i="4"/>
  <c r="G100" i="4"/>
  <c r="H100" i="4"/>
  <c r="I100" i="4"/>
  <c r="J100" i="4"/>
  <c r="D100" i="4"/>
  <c r="E99" i="4"/>
  <c r="F99" i="4"/>
  <c r="G99" i="4"/>
  <c r="H99" i="4"/>
  <c r="I99" i="4"/>
  <c r="J99" i="4"/>
  <c r="D99" i="4"/>
  <c r="E96" i="4"/>
  <c r="F96" i="4"/>
  <c r="G96" i="4"/>
  <c r="H96" i="4"/>
  <c r="I96" i="4"/>
  <c r="J96" i="4"/>
  <c r="D96" i="4"/>
  <c r="E85" i="4"/>
  <c r="F85" i="4"/>
  <c r="G85" i="4"/>
  <c r="H85" i="4"/>
  <c r="I85" i="4"/>
  <c r="J85" i="4"/>
  <c r="D85" i="4"/>
  <c r="E84" i="4"/>
  <c r="F84" i="4"/>
  <c r="G84" i="4"/>
  <c r="H84" i="4"/>
  <c r="I84" i="4"/>
  <c r="J84" i="4"/>
  <c r="D84" i="4"/>
  <c r="E81" i="4"/>
  <c r="F81" i="4"/>
  <c r="G81" i="4"/>
  <c r="H81" i="4"/>
  <c r="I81" i="4"/>
  <c r="J81" i="4"/>
  <c r="D81" i="4"/>
  <c r="E76" i="4"/>
  <c r="F76" i="4"/>
  <c r="G76" i="4"/>
  <c r="H76" i="4"/>
  <c r="I76" i="4"/>
  <c r="J76" i="4"/>
  <c r="D76" i="4"/>
  <c r="E77" i="4"/>
  <c r="F77" i="4"/>
  <c r="G77" i="4"/>
  <c r="H77" i="4"/>
  <c r="I77" i="4"/>
  <c r="J77" i="4"/>
  <c r="D77" i="4"/>
  <c r="E75" i="4"/>
  <c r="F75" i="4"/>
  <c r="G75" i="4"/>
  <c r="H75" i="4"/>
  <c r="I75" i="4"/>
  <c r="J75" i="4"/>
  <c r="D75" i="4"/>
  <c r="E72" i="4"/>
  <c r="F72" i="4"/>
  <c r="G72" i="4"/>
  <c r="H72" i="4"/>
  <c r="I72" i="4"/>
  <c r="J72" i="4"/>
  <c r="D72" i="4"/>
  <c r="E69" i="4"/>
  <c r="F69" i="4"/>
  <c r="G69" i="4"/>
  <c r="H69" i="4"/>
  <c r="I69" i="4"/>
  <c r="J69" i="4"/>
  <c r="D69" i="4"/>
  <c r="E66" i="4"/>
  <c r="F66" i="4"/>
  <c r="G66" i="4"/>
  <c r="H66" i="4"/>
  <c r="I66" i="4"/>
  <c r="J66" i="4"/>
  <c r="D66" i="4"/>
  <c r="E56" i="4"/>
  <c r="F56" i="4"/>
  <c r="G56" i="4"/>
  <c r="H56" i="4"/>
  <c r="I56" i="4"/>
  <c r="J56" i="4"/>
  <c r="D56" i="4"/>
  <c r="E55" i="4"/>
  <c r="F55" i="4"/>
  <c r="G55" i="4"/>
  <c r="H55" i="4"/>
  <c r="I55" i="4"/>
  <c r="J55" i="4"/>
  <c r="D55" i="4"/>
  <c r="E54" i="4"/>
  <c r="F54" i="4"/>
  <c r="G54" i="4"/>
  <c r="H54" i="4"/>
  <c r="I54" i="4"/>
  <c r="J54" i="4"/>
  <c r="D54" i="4"/>
  <c r="E51" i="4"/>
  <c r="F51" i="4"/>
  <c r="G51" i="4"/>
  <c r="H51" i="4"/>
  <c r="I51" i="4"/>
  <c r="J51" i="4"/>
  <c r="D51" i="4"/>
  <c r="E28" i="4"/>
  <c r="F28" i="4"/>
  <c r="G28" i="4"/>
  <c r="H28" i="4"/>
  <c r="I28" i="4"/>
  <c r="J28" i="4"/>
  <c r="D28" i="4"/>
  <c r="E47" i="4"/>
  <c r="F47" i="4"/>
  <c r="G47" i="4"/>
  <c r="H47" i="4"/>
  <c r="I47" i="4"/>
  <c r="J47" i="4"/>
  <c r="D47" i="4"/>
  <c r="E46" i="4"/>
  <c r="F46" i="4"/>
  <c r="G46" i="4"/>
  <c r="H46" i="4"/>
  <c r="I46" i="4"/>
  <c r="J46" i="4"/>
  <c r="D46" i="4"/>
  <c r="E45" i="4"/>
  <c r="F45" i="4"/>
  <c r="G45" i="4"/>
  <c r="H45" i="4"/>
  <c r="I45" i="4"/>
  <c r="J45" i="4"/>
  <c r="D45" i="4"/>
  <c r="E42" i="4"/>
  <c r="F42" i="4"/>
  <c r="G42" i="4"/>
  <c r="H42" i="4"/>
  <c r="I42" i="4"/>
  <c r="J42" i="4"/>
  <c r="D42" i="4"/>
  <c r="E39" i="4"/>
  <c r="F39" i="4"/>
  <c r="G39" i="4"/>
  <c r="H39" i="4"/>
  <c r="I39" i="4"/>
  <c r="J39" i="4"/>
  <c r="D39" i="4"/>
  <c r="E27" i="4"/>
  <c r="F27" i="4"/>
  <c r="G27" i="4"/>
  <c r="H27" i="4"/>
  <c r="I27" i="4"/>
  <c r="J27" i="4"/>
  <c r="D27" i="4"/>
  <c r="E26" i="4"/>
  <c r="F26" i="4"/>
  <c r="G26" i="4"/>
  <c r="H26" i="4"/>
  <c r="I26" i="4"/>
  <c r="J26" i="4"/>
  <c r="D26" i="4"/>
  <c r="E23" i="4"/>
  <c r="F23" i="4"/>
  <c r="G23" i="4"/>
  <c r="H23" i="4"/>
  <c r="I23" i="4"/>
  <c r="J23" i="4"/>
  <c r="D23" i="4"/>
  <c r="E20" i="4"/>
  <c r="F20" i="4"/>
  <c r="G20" i="4"/>
  <c r="H20" i="4"/>
  <c r="I20" i="4"/>
  <c r="J20" i="4"/>
  <c r="D20" i="4"/>
  <c r="D16" i="4"/>
  <c r="E16" i="4"/>
  <c r="F16" i="4"/>
  <c r="G16" i="4"/>
  <c r="H16" i="4"/>
  <c r="I16" i="4"/>
  <c r="E15" i="4"/>
  <c r="F15" i="4"/>
  <c r="G15" i="4"/>
  <c r="H15" i="4"/>
  <c r="I15" i="4"/>
  <c r="D15" i="4"/>
  <c r="J10" i="4"/>
  <c r="J16" i="4" s="1"/>
  <c r="J9" i="4"/>
  <c r="E11" i="4"/>
  <c r="F11" i="4"/>
  <c r="G11" i="4"/>
  <c r="H11" i="4"/>
  <c r="I11" i="4"/>
  <c r="D11" i="4"/>
  <c r="E14" i="4"/>
  <c r="F14" i="4"/>
  <c r="G14" i="4"/>
  <c r="H14" i="4"/>
  <c r="I14" i="4"/>
  <c r="J14" i="4"/>
  <c r="D14" i="4"/>
  <c r="E8" i="4"/>
  <c r="F8" i="4"/>
  <c r="G8" i="4"/>
  <c r="H8" i="4"/>
  <c r="I8" i="4"/>
  <c r="D8" i="4"/>
  <c r="J6" i="4"/>
  <c r="J8" i="4" s="1"/>
  <c r="M151" i="13" l="1"/>
  <c r="O150" i="13"/>
  <c r="M18" i="13"/>
  <c r="N18" i="13"/>
  <c r="F153" i="13"/>
  <c r="J153" i="13"/>
  <c r="K153" i="13"/>
  <c r="N144" i="13"/>
  <c r="N151" i="13"/>
  <c r="O151" i="13"/>
  <c r="H153" i="13"/>
  <c r="N150" i="13"/>
  <c r="E153" i="13"/>
  <c r="O152" i="13"/>
  <c r="M150" i="13"/>
  <c r="O18" i="13"/>
  <c r="N152" i="13"/>
  <c r="L153" i="13"/>
  <c r="D153" i="13"/>
  <c r="G153" i="13"/>
  <c r="M152" i="13"/>
  <c r="M144" i="13"/>
  <c r="I153" i="13"/>
  <c r="O144" i="13"/>
  <c r="E57" i="4"/>
  <c r="G29" i="4"/>
  <c r="F87" i="4"/>
  <c r="F17" i="4"/>
  <c r="I111" i="4"/>
  <c r="I78" i="4"/>
  <c r="H132" i="4"/>
  <c r="E132" i="4"/>
  <c r="J57" i="4"/>
  <c r="H176" i="4"/>
  <c r="D29" i="4"/>
  <c r="H57" i="4"/>
  <c r="G111" i="4"/>
  <c r="D48" i="4"/>
  <c r="D87" i="4"/>
  <c r="F102" i="4"/>
  <c r="E17" i="4"/>
  <c r="I102" i="4"/>
  <c r="J15" i="4"/>
  <c r="H48" i="4"/>
  <c r="I87" i="4"/>
  <c r="J132" i="4"/>
  <c r="J162" i="4"/>
  <c r="D162" i="4"/>
  <c r="E176" i="4"/>
  <c r="G168" i="4"/>
  <c r="G17" i="4"/>
  <c r="E165" i="4"/>
  <c r="J29" i="4"/>
  <c r="J48" i="4"/>
  <c r="E87" i="4"/>
  <c r="H102" i="4"/>
  <c r="D111" i="4"/>
  <c r="H168" i="4"/>
  <c r="J78" i="4"/>
  <c r="I162" i="4"/>
  <c r="F168" i="4"/>
  <c r="I29" i="4"/>
  <c r="I48" i="4"/>
  <c r="H29" i="4"/>
  <c r="D57" i="4"/>
  <c r="H78" i="4"/>
  <c r="G102" i="4"/>
  <c r="J111" i="4"/>
  <c r="D132" i="4"/>
  <c r="G162" i="4"/>
  <c r="J166" i="4"/>
  <c r="D17" i="4"/>
  <c r="J165" i="4"/>
  <c r="F29" i="4"/>
  <c r="G48" i="4"/>
  <c r="I57" i="4"/>
  <c r="D78" i="4"/>
  <c r="F78" i="4"/>
  <c r="J87" i="4"/>
  <c r="E102" i="4"/>
  <c r="H111" i="4"/>
  <c r="I132" i="4"/>
  <c r="I176" i="4"/>
  <c r="F165" i="4"/>
  <c r="E168" i="4"/>
  <c r="D165" i="4"/>
  <c r="F162" i="4"/>
  <c r="J11" i="4"/>
  <c r="I165" i="4"/>
  <c r="F48" i="4"/>
  <c r="E29" i="4"/>
  <c r="E78" i="4"/>
  <c r="H17" i="4"/>
  <c r="E162" i="4"/>
  <c r="D168" i="4"/>
  <c r="J167" i="4"/>
  <c r="H165" i="4"/>
  <c r="E48" i="4"/>
  <c r="G57" i="4"/>
  <c r="G78" i="4"/>
  <c r="H87" i="4"/>
  <c r="D102" i="4"/>
  <c r="F111" i="4"/>
  <c r="G132" i="4"/>
  <c r="D176" i="4"/>
  <c r="H162" i="4"/>
  <c r="J160" i="4"/>
  <c r="I168" i="4"/>
  <c r="I17" i="4"/>
  <c r="G165" i="4"/>
  <c r="F57" i="4"/>
  <c r="G87" i="4"/>
  <c r="J102" i="4"/>
  <c r="E111" i="4"/>
  <c r="F132" i="4"/>
  <c r="F176" i="4"/>
  <c r="J175" i="4"/>
  <c r="G176" i="4"/>
  <c r="D26" i="9"/>
  <c r="E26" i="9"/>
  <c r="F26" i="9"/>
  <c r="G26" i="9"/>
  <c r="H26" i="9"/>
  <c r="I26" i="9"/>
  <c r="J26" i="9"/>
  <c r="C26" i="9"/>
  <c r="B26" i="9"/>
  <c r="O153" i="13" l="1"/>
  <c r="M153" i="13"/>
  <c r="N153" i="13"/>
  <c r="J168" i="4"/>
  <c r="J173" i="4"/>
  <c r="J17" i="4"/>
  <c r="J176" i="4" l="1"/>
</calcChain>
</file>

<file path=xl/sharedStrings.xml><?xml version="1.0" encoding="utf-8"?>
<sst xmlns="http://schemas.openxmlformats.org/spreadsheetml/2006/main" count="2262" uniqueCount="205">
  <si>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</si>
  <si>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</si>
  <si>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</si>
  <si>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</si>
  <si>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</si>
  <si>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</si>
  <si>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</si>
  <si>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</si>
  <si>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</si>
  <si>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</si>
  <si>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</si>
  <si>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</si>
  <si>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</si>
  <si>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</si>
  <si>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</si>
  <si>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</si>
  <si>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</si>
  <si>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</si>
  <si>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لا تتوفر بيانات  بسبب انشغال الجهاز بأعمال التعداد</t>
  </si>
  <si>
    <t>المحافظة</t>
  </si>
  <si>
    <t>النسبة %</t>
  </si>
  <si>
    <t xml:space="preserve">مجموع الاجور والمزايا </t>
  </si>
  <si>
    <t>عدد النزلاء</t>
  </si>
  <si>
    <t>عدد ليالي المبيت</t>
  </si>
  <si>
    <t xml:space="preserve">مجموع الايرادات  </t>
  </si>
  <si>
    <t xml:space="preserve">مجموع المصروفات </t>
  </si>
  <si>
    <t>Governorate</t>
  </si>
  <si>
    <t>(مليون دينار)</t>
  </si>
  <si>
    <t xml:space="preserve"> No. of hotels and tourist accommodation complexes  </t>
  </si>
  <si>
    <t>Ratoi %</t>
  </si>
  <si>
    <t>No. of employees</t>
  </si>
  <si>
    <t xml:space="preserve"> Total  wages and benefits  (Mill I.D)</t>
  </si>
  <si>
    <t xml:space="preserve">No. of guests </t>
  </si>
  <si>
    <t xml:space="preserve">No. of overnight stays </t>
  </si>
  <si>
    <t>Total  revenues  (Mill I.D)</t>
  </si>
  <si>
    <t>Total expenses  (Mill I.D)</t>
  </si>
  <si>
    <t>دهوك</t>
  </si>
  <si>
    <t>Duhouk</t>
  </si>
  <si>
    <t xml:space="preserve">نينوى </t>
  </si>
  <si>
    <t>Nineveh</t>
  </si>
  <si>
    <t>السليمانية</t>
  </si>
  <si>
    <t>Sulaimania</t>
  </si>
  <si>
    <t>كركوك</t>
  </si>
  <si>
    <t>Kirkuk</t>
  </si>
  <si>
    <t>اربيل</t>
  </si>
  <si>
    <t>Erbil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</si>
  <si>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</si>
  <si>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</si>
  <si>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</si>
  <si>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</si>
  <si>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</si>
  <si>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</si>
  <si>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</si>
  <si>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</si>
  <si>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</si>
  <si>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</si>
  <si>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</si>
  <si>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</si>
  <si>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</si>
  <si>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</si>
  <si>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</si>
  <si>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</si>
  <si>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</si>
  <si>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</si>
  <si>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</si>
  <si>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</si>
  <si>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</si>
  <si>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</si>
  <si>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</si>
  <si>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</si>
  <si>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</si>
  <si>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</si>
  <si>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</si>
  <si>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</si>
  <si>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>اسم المحافظة</t>
  </si>
  <si>
    <t>نوع المرفق</t>
  </si>
  <si>
    <t>القطاع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</si>
  <si>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</si>
  <si>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</si>
  <si>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</si>
  <si>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</si>
  <si>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</si>
  <si>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خامسة (شعبي) </t>
  </si>
  <si>
    <t>المجمـــوع</t>
  </si>
  <si>
    <t>Sector</t>
  </si>
  <si>
    <t>Tourism facility</t>
  </si>
  <si>
    <t>Upscale luxury 5star</t>
  </si>
  <si>
    <t>First class 4star</t>
  </si>
  <si>
    <t xml:space="preserve">Second class 3star </t>
  </si>
  <si>
    <t>Third class 2star</t>
  </si>
  <si>
    <t xml:space="preserve">Fourth class 1star </t>
  </si>
  <si>
    <t xml:space="preserve">Fifth class popular </t>
  </si>
  <si>
    <t>فندق</t>
  </si>
  <si>
    <t>خاص</t>
  </si>
  <si>
    <t>Private</t>
  </si>
  <si>
    <t>Hotels</t>
  </si>
  <si>
    <t>مختلط</t>
  </si>
  <si>
    <t>Mixed</t>
  </si>
  <si>
    <t>مجموع</t>
  </si>
  <si>
    <t>مؤتيل</t>
  </si>
  <si>
    <t>Motel</t>
  </si>
  <si>
    <t xml:space="preserve">مجمع سياحي </t>
  </si>
  <si>
    <t>Tourist Complex</t>
  </si>
  <si>
    <t>نينوى</t>
  </si>
  <si>
    <t>شقق</t>
  </si>
  <si>
    <t>Apartments</t>
  </si>
  <si>
    <t>عام</t>
  </si>
  <si>
    <t>Public</t>
  </si>
  <si>
    <t>Missan</t>
  </si>
  <si>
    <t>المجموع العام</t>
  </si>
  <si>
    <t>Grand total</t>
  </si>
  <si>
    <t>المجمـوع</t>
  </si>
  <si>
    <t>Number of hotels</t>
  </si>
  <si>
    <t>بغــــداد</t>
  </si>
  <si>
    <t>القادسـية</t>
  </si>
  <si>
    <t xml:space="preserve">Other </t>
  </si>
  <si>
    <t>عـــــــدد الفنادق</t>
  </si>
  <si>
    <t>عــــــدد الشقق في  المجمع الواحد</t>
  </si>
  <si>
    <t>عدد الغرف</t>
  </si>
  <si>
    <t>سويت</t>
  </si>
  <si>
    <t>عـــــــدد الاسرة</t>
  </si>
  <si>
    <t xml:space="preserve">عـــــــدد ليالي المبيت </t>
  </si>
  <si>
    <t>عـــــــدد النزلاء</t>
  </si>
  <si>
    <t>للنـــزلاء</t>
  </si>
  <si>
    <t>أخــــــرى</t>
  </si>
  <si>
    <t>Number of apartments in the complex</t>
  </si>
  <si>
    <t>Number of rooms</t>
  </si>
  <si>
    <t>Sweet</t>
  </si>
  <si>
    <t>Number of beds</t>
  </si>
  <si>
    <t>Number of overnight stays</t>
  </si>
  <si>
    <t>Number of guests</t>
  </si>
  <si>
    <t>For guests</t>
  </si>
  <si>
    <t>المجمـــوع العام</t>
  </si>
  <si>
    <t>غير العراقيين</t>
  </si>
  <si>
    <t>Non Iraqis</t>
  </si>
  <si>
    <t>صلاح الذين</t>
  </si>
  <si>
    <t xml:space="preserve"> الجنس</t>
  </si>
  <si>
    <t xml:space="preserve">اصحاب الفنادق الذين يعملون بدون اجر </t>
  </si>
  <si>
    <t>العـاملون باجر</t>
  </si>
  <si>
    <t xml:space="preserve"> المجموع</t>
  </si>
  <si>
    <t>Gender</t>
  </si>
  <si>
    <t>اداريون</t>
  </si>
  <si>
    <t>عمــال خدمات وتشغيل</t>
  </si>
  <si>
    <t>العراقيين</t>
  </si>
  <si>
    <t xml:space="preserve">Owner worked without pay 
</t>
  </si>
  <si>
    <t>Workers with pay</t>
  </si>
  <si>
    <t>Aadministrative</t>
  </si>
  <si>
    <t>Service workers and operators</t>
  </si>
  <si>
    <t>Iraqis</t>
  </si>
  <si>
    <t>ذكـور</t>
  </si>
  <si>
    <t>Male</t>
  </si>
  <si>
    <t>privite</t>
  </si>
  <si>
    <t>انـاث</t>
  </si>
  <si>
    <t>Female</t>
  </si>
  <si>
    <t>mixed</t>
  </si>
  <si>
    <t>المجموع  العام</t>
  </si>
  <si>
    <t>Grand  total</t>
  </si>
  <si>
    <t>القيمة :-ألف دينار</t>
  </si>
  <si>
    <t xml:space="preserve">Value: 1000 ID </t>
  </si>
  <si>
    <t>الجنسية</t>
  </si>
  <si>
    <t>الأجور</t>
  </si>
  <si>
    <t>المـزايــا</t>
  </si>
  <si>
    <t xml:space="preserve"> مجموع الأجور والمزايا</t>
  </si>
  <si>
    <t>Nationality</t>
  </si>
  <si>
    <t>Ggovernorate</t>
  </si>
  <si>
    <t>إداريون</t>
  </si>
  <si>
    <t>خدمات وتشغيل</t>
  </si>
  <si>
    <t>ذكـــور</t>
  </si>
  <si>
    <t>إناث</t>
  </si>
  <si>
    <t xml:space="preserve"> مجمــوع</t>
  </si>
  <si>
    <t>مجمــوع</t>
  </si>
  <si>
    <t>ذكــور</t>
  </si>
  <si>
    <t xml:space="preserve"> إناث</t>
  </si>
  <si>
    <t>Wages</t>
  </si>
  <si>
    <t>Advantages</t>
  </si>
  <si>
    <t>Services and operators</t>
  </si>
  <si>
    <t>Iraqiss</t>
  </si>
  <si>
    <t>Grand Total</t>
  </si>
  <si>
    <t>Value:1000 ID</t>
  </si>
  <si>
    <t>Sales</t>
  </si>
  <si>
    <t>القيمة :-  الف دينار</t>
  </si>
  <si>
    <t>اجـور( المنام)</t>
  </si>
  <si>
    <t>المبيعات</t>
  </si>
  <si>
    <t>ايرادات اخرى</t>
  </si>
  <si>
    <t>Wages sleep</t>
  </si>
  <si>
    <t xml:space="preserve">0ther </t>
  </si>
  <si>
    <t>Thi-qar</t>
  </si>
  <si>
    <t>مجمع سياحي</t>
  </si>
  <si>
    <t>عدد المشتغلين حسب الجنس والجنسية والقطاع والمحافظة للفنادق ومجمعات الايواء السياحي  لسنة 2020</t>
  </si>
  <si>
    <t>الأجور والمزايا المدفوعة للعاملين حسب الجنس والجنسية والقطاع والمحافظة للفنادق ومجمعات الإيواء السياحي لسنة 2020</t>
  </si>
  <si>
    <t xml:space="preserve"> المؤشرات الاجمالية لنشاط الفنادق ومجمعات الايواء السياحي ونسب التغير للسنوات ( 2007-2020)</t>
  </si>
  <si>
    <t>Gross indicators of hotels and tourism resorts activity by governorate for 2020</t>
  </si>
  <si>
    <t xml:space="preserve"> عدد الفنادق والشقق والدور في المجمعات السياحية حسـب درجة التصنيف والقطاع والمحافظة لسنة 2020</t>
  </si>
  <si>
    <t>Number of hotels, apartments and houses in tourism resorts complexes  by classification , sector and governorate for 2020</t>
  </si>
  <si>
    <t xml:space="preserve">Number of hotels, apartments and houses in tourism resorts complexes  by classification , sector and governorate for 2020 </t>
  </si>
  <si>
    <t>عدد الفنادق والشقق في المجمعات السياحية وعدد الغرف والأسرّة وليالي المبيت والنزلاء حسب المحافظة لسنة 2020</t>
  </si>
  <si>
    <t>Number of hotels, apartments,  in tourism complexes, rooms, beds, overnight stays and guests by  and governorate for 2020</t>
  </si>
  <si>
    <t>Number of workers by gender, nationality, sector and governorate  for 2020</t>
  </si>
  <si>
    <t>Wages and benefits paid  by gender, nationality, sector and governorate for 2020</t>
  </si>
  <si>
    <t xml:space="preserve">قيمة اجمالي الايرادات حسب انواعها والمحافظة للفنادق ومجمعات الايواء السياحي لسنة 2020        </t>
  </si>
  <si>
    <t>Value of total revenues  by type, and governorate for 2020</t>
  </si>
  <si>
    <t>لا تتوفر بيانات  بسبب خلية ازمة التي تعرض لها البلد</t>
  </si>
  <si>
    <t>ــ</t>
  </si>
  <si>
    <t>(Gross indicators of hotels and tourist accommodation complexes activity and rate of change for(2007- 2020</t>
  </si>
  <si>
    <t xml:space="preserve"> المؤشرات الاجمالية لنشاط الفنادق ومجمعات الايواء السياحي حسب المحافظة لسنة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</si>
</sst>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Arabic Transparent"/>
      <charset val="178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02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1" applyFont="1" applyFill="1" applyBorder="1" applyAlignment="1">
      <alignment horizontal="center" vertical="center" readingOrder="1"/>
    </xf>
    <xf numFmtId="0" fontId="8" fillId="0" borderId="0" xfId="0" applyFont="1"/>
    <xf numFmtId="0" fontId="8" fillId="0" borderId="0" xfId="0" applyFont="1" applyBorder="1"/>
    <xf numFmtId="0" fontId="6" fillId="0" borderId="0" xfId="1" applyFont="1" applyBorder="1" applyAlignment="1">
      <alignment vertical="center" readingOrder="2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15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8" fillId="0" borderId="0" xfId="0" applyNumberFormat="1" applyFont="1"/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180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90" wrapText="1"/>
    </xf>
    <xf numFmtId="0" fontId="8" fillId="0" borderId="0" xfId="0" applyFont="1" applyAlignment="1">
      <alignment vertical="center" textRotation="180"/>
    </xf>
    <xf numFmtId="0" fontId="12" fillId="0" borderId="0" xfId="0" applyFont="1" applyAlignment="1">
      <alignment vertical="center"/>
    </xf>
    <xf numFmtId="1" fontId="7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textRotation="90"/>
    </xf>
    <xf numFmtId="0" fontId="13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 textRotation="90"/>
    </xf>
    <xf numFmtId="1" fontId="8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textRotation="90"/>
    </xf>
    <xf numFmtId="0" fontId="19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/>
    <xf numFmtId="0" fontId="7" fillId="0" borderId="0" xfId="2" applyFont="1" applyBorder="1" applyAlignment="1">
      <alignment horizontal="center" vertical="center" textRotation="180" wrapText="1"/>
    </xf>
    <xf numFmtId="0" fontId="22" fillId="0" borderId="0" xfId="0" applyFont="1" applyBorder="1"/>
    <xf numFmtId="0" fontId="22" fillId="0" borderId="0" xfId="0" applyFont="1"/>
    <xf numFmtId="0" fontId="12" fillId="0" borderId="0" xfId="2" applyFont="1" applyAlignment="1">
      <alignment textRotation="180"/>
    </xf>
    <xf numFmtId="0" fontId="8" fillId="0" borderId="0" xfId="0" applyFont="1" applyAlignment="1">
      <alignment textRotation="180"/>
    </xf>
    <xf numFmtId="0" fontId="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textRotation="180"/>
    </xf>
    <xf numFmtId="1" fontId="18" fillId="0" borderId="0" xfId="0" applyNumberFormat="1" applyFont="1" applyAlignment="1">
      <alignment vertical="center" textRotation="180"/>
    </xf>
    <xf numFmtId="0" fontId="9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 readingOrder="2"/>
    </xf>
    <xf numFmtId="0" fontId="9" fillId="4" borderId="11" xfId="1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textRotation="180"/>
    </xf>
    <xf numFmtId="0" fontId="7" fillId="0" borderId="0" xfId="0" applyFont="1" applyFill="1" applyBorder="1" applyAlignment="1">
      <alignment horizontal="center" vertical="center" textRotation="180" wrapText="1"/>
    </xf>
    <xf numFmtId="0" fontId="7" fillId="0" borderId="0" xfId="0" applyFont="1" applyBorder="1" applyAlignment="1">
      <alignment horizontal="center" vertical="center" textRotation="180" wrapText="1"/>
    </xf>
    <xf numFmtId="0" fontId="13" fillId="0" borderId="0" xfId="0" applyFont="1" applyAlignment="1">
      <alignment textRotation="180"/>
    </xf>
    <xf numFmtId="0" fontId="9" fillId="0" borderId="0" xfId="0" applyFont="1" applyFill="1" applyBorder="1" applyAlignment="1">
      <alignment horizontal="center" vertical="center" textRotation="180" wrapText="1"/>
    </xf>
    <xf numFmtId="0" fontId="9" fillId="4" borderId="10" xfId="0" applyFont="1" applyFill="1" applyBorder="1" applyAlignment="1">
      <alignment horizontal="center" vertical="center" wrapText="1" readingOrder="2"/>
    </xf>
    <xf numFmtId="0" fontId="6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0" xfId="0" applyFont="1" applyAlignment="1">
      <alignment vertical="center"/>
    </xf>
    <xf numFmtId="0" fontId="18" fillId="0" borderId="0" xfId="0" applyFont="1" applyAlignment="1">
      <alignment textRotation="180"/>
    </xf>
    <xf numFmtId="0" fontId="9" fillId="0" borderId="0" xfId="0" applyFont="1" applyAlignment="1">
      <alignment vertical="center" textRotation="180"/>
    </xf>
    <xf numFmtId="0" fontId="9" fillId="0" borderId="0" xfId="2" applyFont="1" applyBorder="1" applyAlignment="1">
      <alignment horizontal="center" vertical="center" textRotation="90" wrapText="1"/>
    </xf>
    <xf numFmtId="0" fontId="9" fillId="0" borderId="0" xfId="2" applyFont="1" applyBorder="1" applyAlignment="1">
      <alignment horizontal="center" vertical="center" textRotation="180" wrapText="1"/>
    </xf>
    <xf numFmtId="0" fontId="13" fillId="0" borderId="0" xfId="0" applyFont="1" applyBorder="1" applyAlignment="1">
      <alignment textRotation="180"/>
    </xf>
    <xf numFmtId="0" fontId="18" fillId="0" borderId="0" xfId="2" applyFont="1" applyAlignment="1">
      <alignment textRotation="90"/>
    </xf>
    <xf numFmtId="0" fontId="18" fillId="0" borderId="0" xfId="2" applyFont="1" applyBorder="1" applyAlignment="1">
      <alignment textRotation="180"/>
    </xf>
    <xf numFmtId="0" fontId="13" fillId="0" borderId="0" xfId="0" applyFont="1" applyAlignment="1">
      <alignment textRotation="90"/>
    </xf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center" vertical="center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4" borderId="13" xfId="2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0" borderId="0" xfId="2" applyNumberFormat="1" applyFont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Fill="1"/>
    <xf numFmtId="3" fontId="9" fillId="4" borderId="11" xfId="2" applyNumberFormat="1" applyFont="1" applyFill="1" applyBorder="1" applyAlignment="1">
      <alignment horizontal="center" vertical="center"/>
    </xf>
    <xf numFmtId="3" fontId="9" fillId="2" borderId="11" xfId="2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horizontal="center" vertical="center" wrapText="1"/>
    </xf>
    <xf numFmtId="3" fontId="9" fillId="4" borderId="11" xfId="2" applyNumberFormat="1" applyFont="1" applyFill="1" applyBorder="1" applyAlignment="1">
      <alignment horizontal="center" vertical="center" wrapText="1"/>
    </xf>
    <xf numFmtId="3" fontId="9" fillId="4" borderId="15" xfId="2" applyNumberFormat="1" applyFont="1" applyFill="1" applyBorder="1" applyAlignment="1">
      <alignment horizontal="center" vertical="center" wrapText="1"/>
    </xf>
    <xf numFmtId="3" fontId="9" fillId="2" borderId="14" xfId="2" applyNumberFormat="1" applyFont="1" applyFill="1" applyBorder="1" applyAlignment="1">
      <alignment horizontal="center" vertical="center" wrapText="1"/>
    </xf>
    <xf numFmtId="3" fontId="9" fillId="4" borderId="13" xfId="2" applyNumberFormat="1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23" fillId="0" borderId="0" xfId="0" applyFont="1"/>
    <xf numFmtId="0" fontId="17" fillId="2" borderId="14" xfId="2" applyFont="1" applyFill="1" applyBorder="1" applyAlignment="1">
      <alignment horizontal="center" vertical="center" wrapText="1"/>
    </xf>
    <xf numFmtId="0" fontId="17" fillId="4" borderId="15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2" borderId="10" xfId="2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23" fillId="0" borderId="0" xfId="2" applyFont="1"/>
    <xf numFmtId="0" fontId="24" fillId="0" borderId="0" xfId="0" applyFont="1"/>
    <xf numFmtId="1" fontId="17" fillId="2" borderId="10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3" fontId="9" fillId="2" borderId="12" xfId="2" applyNumberFormat="1" applyFont="1" applyFill="1" applyBorder="1" applyAlignment="1">
      <alignment horizontal="center" vertical="center" wrapText="1"/>
    </xf>
    <xf numFmtId="1" fontId="17" fillId="2" borderId="11" xfId="2" applyNumberFormat="1" applyFont="1" applyFill="1" applyBorder="1" applyAlignment="1">
      <alignment horizontal="center" vertical="center" wrapText="1"/>
    </xf>
    <xf numFmtId="1" fontId="17" fillId="5" borderId="11" xfId="2" applyNumberFormat="1" applyFont="1" applyFill="1" applyBorder="1" applyAlignment="1">
      <alignment horizontal="center" vertical="center" wrapText="1"/>
    </xf>
    <xf numFmtId="1" fontId="17" fillId="4" borderId="11" xfId="2" applyNumberFormat="1" applyFont="1" applyFill="1" applyBorder="1" applyAlignment="1">
      <alignment horizontal="center" vertical="center" wrapText="1"/>
    </xf>
    <xf numFmtId="1" fontId="17" fillId="4" borderId="1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11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180" wrapText="1"/>
    </xf>
    <xf numFmtId="0" fontId="6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9" fillId="4" borderId="11" xfId="2" applyNumberFormat="1" applyFont="1" applyFill="1" applyBorder="1" applyAlignment="1">
      <alignment horizontal="center" vertical="center" wrapText="1"/>
    </xf>
    <xf numFmtId="3" fontId="9" fillId="4" borderId="1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13" fillId="0" borderId="0" xfId="0" applyNumberFormat="1" applyFont="1"/>
    <xf numFmtId="0" fontId="6" fillId="2" borderId="11" xfId="1" applyFont="1" applyFill="1" applyBorder="1" applyAlignment="1">
      <alignment horizontal="center" vertical="center" readingOrder="1"/>
    </xf>
    <xf numFmtId="164" fontId="6" fillId="2" borderId="11" xfId="1" applyNumberFormat="1" applyFont="1" applyFill="1" applyBorder="1" applyAlignment="1">
      <alignment horizontal="center" vertical="center" readingOrder="1"/>
    </xf>
    <xf numFmtId="1" fontId="6" fillId="2" borderId="11" xfId="1" applyNumberFormat="1" applyFont="1" applyFill="1" applyBorder="1" applyAlignment="1">
      <alignment horizontal="center" vertical="center" readingOrder="1"/>
    </xf>
    <xf numFmtId="0" fontId="6" fillId="4" borderId="11" xfId="1" applyFont="1" applyFill="1" applyBorder="1" applyAlignment="1">
      <alignment horizontal="center" vertical="center" readingOrder="1"/>
    </xf>
    <xf numFmtId="164" fontId="6" fillId="4" borderId="11" xfId="0" applyNumberFormat="1" applyFont="1" applyFill="1" applyBorder="1" applyAlignment="1">
      <alignment horizontal="center" vertical="center"/>
    </xf>
    <xf numFmtId="1" fontId="6" fillId="4" borderId="11" xfId="1" applyNumberFormat="1" applyFont="1" applyFill="1" applyBorder="1" applyAlignment="1">
      <alignment horizontal="center" vertical="center" readingOrder="1"/>
    </xf>
    <xf numFmtId="164" fontId="6" fillId="2" borderId="11" xfId="0" applyNumberFormat="1" applyFont="1" applyFill="1" applyBorder="1" applyAlignment="1">
      <alignment horizontal="center" vertical="center"/>
    </xf>
    <xf numFmtId="1" fontId="6" fillId="2" borderId="11" xfId="1" applyNumberFormat="1" applyFont="1" applyFill="1" applyBorder="1" applyAlignment="1">
      <alignment horizontal="left" vertical="center" readingOrder="1"/>
    </xf>
    <xf numFmtId="1" fontId="6" fillId="4" borderId="11" xfId="1" applyNumberFormat="1" applyFont="1" applyFill="1" applyBorder="1" applyAlignment="1">
      <alignment horizontal="left" vertical="center" readingOrder="1"/>
    </xf>
    <xf numFmtId="1" fontId="7" fillId="2" borderId="12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readingOrder="1"/>
    </xf>
    <xf numFmtId="1" fontId="6" fillId="2" borderId="30" xfId="1" applyNumberFormat="1" applyFont="1" applyFill="1" applyBorder="1" applyAlignment="1">
      <alignment horizontal="center" vertical="center" readingOrder="1"/>
    </xf>
    <xf numFmtId="1" fontId="6" fillId="2" borderId="30" xfId="1" applyNumberFormat="1" applyFont="1" applyFill="1" applyBorder="1" applyAlignment="1">
      <alignment horizontal="left" vertical="center" readingOrder="1"/>
    </xf>
    <xf numFmtId="0" fontId="6" fillId="4" borderId="15" xfId="1" applyFont="1" applyFill="1" applyBorder="1" applyAlignment="1">
      <alignment horizontal="center" vertical="center" readingOrder="1"/>
    </xf>
    <xf numFmtId="164" fontId="6" fillId="4" borderId="15" xfId="0" applyNumberFormat="1" applyFont="1" applyFill="1" applyBorder="1" applyAlignment="1">
      <alignment horizontal="center" vertical="center"/>
    </xf>
    <xf numFmtId="1" fontId="6" fillId="4" borderId="15" xfId="1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/>
    </xf>
    <xf numFmtId="1" fontId="6" fillId="4" borderId="11" xfId="1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Border="1" applyAlignment="1">
      <alignment horizontal="right"/>
    </xf>
    <xf numFmtId="0" fontId="4" fillId="0" borderId="0" xfId="1" applyFont="1" applyBorder="1" applyAlignment="1">
      <alignment horizontal="right" vertical="center" readingOrder="2"/>
    </xf>
    <xf numFmtId="0" fontId="4" fillId="0" borderId="2" xfId="1" applyFont="1" applyBorder="1" applyAlignment="1">
      <alignment horizontal="left" vertical="center" readingOrder="1"/>
    </xf>
    <xf numFmtId="0" fontId="2" fillId="0" borderId="0" xfId="1" applyFont="1" applyBorder="1" applyAlignment="1">
      <alignment horizontal="center" vertical="center" readingOrder="2"/>
    </xf>
    <xf numFmtId="0" fontId="4" fillId="0" borderId="0" xfId="1" applyFont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readingOrder="1"/>
    </xf>
    <xf numFmtId="0" fontId="6" fillId="0" borderId="0" xfId="1" applyFont="1" applyBorder="1" applyAlignment="1">
      <alignment horizontal="right" vertical="center" readingOrder="2"/>
    </xf>
    <xf numFmtId="0" fontId="6" fillId="0" borderId="0" xfId="1" applyFont="1" applyBorder="1" applyAlignment="1">
      <alignment horizontal="left" vertical="center" readingOrder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textRotation="180" wrapText="1"/>
    </xf>
    <xf numFmtId="0" fontId="9" fillId="4" borderId="13" xfId="0" applyFont="1" applyFill="1" applyBorder="1" applyAlignment="1">
      <alignment horizontal="center" vertical="center" textRotation="180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 readingOrder="1"/>
    </xf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textRotation="180" wrapText="1" readingOrder="1"/>
    </xf>
    <xf numFmtId="0" fontId="9" fillId="4" borderId="13" xfId="0" applyFont="1" applyFill="1" applyBorder="1" applyAlignment="1">
      <alignment horizontal="center" vertical="center" textRotation="180" wrapText="1" readingOrder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textRotation="180" wrapText="1"/>
    </xf>
    <xf numFmtId="0" fontId="9" fillId="2" borderId="11" xfId="0" applyFont="1" applyFill="1" applyBorder="1" applyAlignment="1">
      <alignment horizontal="center" vertical="center" textRotation="180" wrapText="1"/>
    </xf>
    <xf numFmtId="0" fontId="7" fillId="4" borderId="14" xfId="0" applyFont="1" applyFill="1" applyBorder="1" applyAlignment="1">
      <alignment horizontal="center" vertical="center" textRotation="180" wrapText="1"/>
    </xf>
    <xf numFmtId="0" fontId="7" fillId="4" borderId="11" xfId="0" applyFont="1" applyFill="1" applyBorder="1" applyAlignment="1">
      <alignment horizontal="center" vertical="center" textRotation="180" wrapText="1"/>
    </xf>
    <xf numFmtId="0" fontId="7" fillId="2" borderId="14" xfId="0" applyFont="1" applyFill="1" applyBorder="1" applyAlignment="1">
      <alignment horizontal="center" vertical="center" textRotation="180" wrapText="1"/>
    </xf>
    <xf numFmtId="0" fontId="9" fillId="2" borderId="14" xfId="0" applyFont="1" applyFill="1" applyBorder="1" applyAlignment="1">
      <alignment horizontal="center" vertical="center" textRotation="180" wrapText="1"/>
    </xf>
    <xf numFmtId="0" fontId="7" fillId="2" borderId="15" xfId="0" applyFont="1" applyFill="1" applyBorder="1" applyAlignment="1">
      <alignment horizontal="center" vertical="center" textRotation="180" wrapText="1"/>
    </xf>
    <xf numFmtId="0" fontId="7" fillId="4" borderId="15" xfId="0" applyFont="1" applyFill="1" applyBorder="1" applyAlignment="1">
      <alignment horizontal="center" vertical="center" textRotation="180" wrapText="1"/>
    </xf>
    <xf numFmtId="0" fontId="9" fillId="2" borderId="15" xfId="0" applyFont="1" applyFill="1" applyBorder="1" applyAlignment="1">
      <alignment horizontal="center" vertical="center" textRotation="180" wrapText="1"/>
    </xf>
    <xf numFmtId="0" fontId="7" fillId="2" borderId="13" xfId="0" applyFont="1" applyFill="1" applyBorder="1" applyAlignment="1">
      <alignment horizontal="center" vertical="center" textRotation="180" wrapText="1"/>
    </xf>
    <xf numFmtId="0" fontId="9" fillId="2" borderId="13" xfId="0" applyFont="1" applyFill="1" applyBorder="1" applyAlignment="1">
      <alignment horizontal="center" vertical="center" textRotation="180" wrapText="1"/>
    </xf>
    <xf numFmtId="0" fontId="7" fillId="4" borderId="13" xfId="0" applyFont="1" applyFill="1" applyBorder="1" applyAlignment="1">
      <alignment horizontal="center" vertical="center" textRotation="180" wrapText="1"/>
    </xf>
    <xf numFmtId="0" fontId="7" fillId="4" borderId="12" xfId="0" applyFont="1" applyFill="1" applyBorder="1" applyAlignment="1">
      <alignment horizontal="center" vertical="center" textRotation="180" wrapText="1"/>
    </xf>
    <xf numFmtId="0" fontId="7" fillId="2" borderId="12" xfId="0" applyFont="1" applyFill="1" applyBorder="1" applyAlignment="1">
      <alignment horizontal="center" vertical="center" textRotation="180" wrapText="1"/>
    </xf>
    <xf numFmtId="0" fontId="9" fillId="2" borderId="12" xfId="0" applyFont="1" applyFill="1" applyBorder="1" applyAlignment="1">
      <alignment horizontal="center" vertical="center" textRotation="180" wrapTex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readingOrder="2"/>
    </xf>
    <xf numFmtId="0" fontId="4" fillId="4" borderId="10" xfId="0" applyFont="1" applyFill="1" applyBorder="1" applyAlignment="1">
      <alignment horizontal="center" vertical="center" wrapText="1" readingOrder="2"/>
    </xf>
    <xf numFmtId="0" fontId="4" fillId="4" borderId="11" xfId="0" applyFont="1" applyFill="1" applyBorder="1" applyAlignment="1">
      <alignment horizontal="center" vertical="center" wrapText="1" readingOrder="2"/>
    </xf>
    <xf numFmtId="0" fontId="7" fillId="4" borderId="10" xfId="0" applyFont="1" applyFill="1" applyBorder="1" applyAlignment="1">
      <alignment horizontal="center" vertical="center" wrapText="1" readingOrder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9" fillId="4" borderId="11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9" fontId="9" fillId="4" borderId="10" xfId="0" applyNumberFormat="1" applyFont="1" applyFill="1" applyBorder="1" applyAlignment="1">
      <alignment horizontal="center" vertical="center" textRotation="180" wrapText="1"/>
    </xf>
    <xf numFmtId="49" fontId="9" fillId="4" borderId="11" xfId="0" applyNumberFormat="1" applyFont="1" applyFill="1" applyBorder="1" applyAlignment="1">
      <alignment horizontal="center" vertical="center" textRotation="180" wrapText="1"/>
    </xf>
    <xf numFmtId="49" fontId="9" fillId="4" borderId="13" xfId="0" applyNumberFormat="1" applyFont="1" applyFill="1" applyBorder="1" applyAlignment="1">
      <alignment horizontal="center" vertical="center" textRotation="180" wrapText="1"/>
    </xf>
    <xf numFmtId="0" fontId="9" fillId="4" borderId="11" xfId="0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textRotation="90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vertical="center" textRotation="180"/>
    </xf>
    <xf numFmtId="0" fontId="9" fillId="4" borderId="11" xfId="0" applyFont="1" applyFill="1" applyBorder="1" applyAlignment="1">
      <alignment horizontal="center" vertical="center" textRotation="180"/>
    </xf>
    <xf numFmtId="0" fontId="9" fillId="4" borderId="13" xfId="0" applyFont="1" applyFill="1" applyBorder="1" applyAlignment="1">
      <alignment horizontal="center" vertical="center" textRotation="180"/>
    </xf>
    <xf numFmtId="0" fontId="17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textRotation="180" wrapText="1"/>
    </xf>
    <xf numFmtId="0" fontId="9" fillId="4" borderId="15" xfId="0" applyFont="1" applyFill="1" applyBorder="1" applyAlignment="1">
      <alignment horizontal="center" vertical="center" textRotation="180" wrapText="1"/>
    </xf>
    <xf numFmtId="0" fontId="9" fillId="4" borderId="14" xfId="0" applyFont="1" applyFill="1" applyBorder="1" applyAlignment="1">
      <alignment horizontal="center" vertical="center" textRotation="180" wrapText="1"/>
    </xf>
    <xf numFmtId="0" fontId="9" fillId="2" borderId="14" xfId="0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textRotation="180" wrapText="1" readingOrder="1"/>
    </xf>
    <xf numFmtId="2" fontId="9" fillId="4" borderId="11" xfId="0" applyNumberFormat="1" applyFont="1" applyFill="1" applyBorder="1" applyAlignment="1">
      <alignment horizontal="center" vertical="center" textRotation="180" wrapText="1" readingOrder="1"/>
    </xf>
    <xf numFmtId="0" fontId="9" fillId="4" borderId="12" xfId="0" applyFont="1" applyFill="1" applyBorder="1" applyAlignment="1">
      <alignment horizontal="center" vertical="center" textRotation="180" wrapText="1"/>
    </xf>
    <xf numFmtId="0" fontId="9" fillId="2" borderId="12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180"/>
    </xf>
    <xf numFmtId="0" fontId="9" fillId="4" borderId="3" xfId="0" applyFont="1" applyFill="1" applyBorder="1" applyAlignment="1">
      <alignment horizontal="center" vertical="center" textRotation="180"/>
    </xf>
    <xf numFmtId="0" fontId="9" fillId="4" borderId="9" xfId="0" applyFont="1" applyFill="1" applyBorder="1" applyAlignment="1">
      <alignment horizontal="center" vertical="center" textRotation="180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textRotation="180" wrapText="1"/>
    </xf>
    <xf numFmtId="49" fontId="9" fillId="4" borderId="3" xfId="0" applyNumberFormat="1" applyFont="1" applyFill="1" applyBorder="1" applyAlignment="1">
      <alignment horizontal="center" vertical="center" textRotation="180" wrapText="1"/>
    </xf>
    <xf numFmtId="49" fontId="9" fillId="4" borderId="9" xfId="0" applyNumberFormat="1" applyFont="1" applyFill="1" applyBorder="1" applyAlignment="1">
      <alignment horizontal="center" vertical="center" textRotation="180" wrapText="1"/>
    </xf>
    <xf numFmtId="1" fontId="16" fillId="0" borderId="0" xfId="2" applyNumberFormat="1" applyFont="1" applyFill="1" applyAlignment="1">
      <alignment horizontal="center" vertical="center"/>
    </xf>
    <xf numFmtId="1" fontId="6" fillId="0" borderId="0" xfId="2" applyNumberFormat="1" applyFont="1" applyFill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49" fontId="7" fillId="4" borderId="10" xfId="2" applyNumberFormat="1" applyFont="1" applyFill="1" applyBorder="1" applyAlignment="1">
      <alignment horizontal="center" vertical="center" textRotation="180" wrapText="1"/>
    </xf>
    <xf numFmtId="49" fontId="7" fillId="4" borderId="11" xfId="2" applyNumberFormat="1" applyFont="1" applyFill="1" applyBorder="1" applyAlignment="1">
      <alignment horizontal="center" vertical="center" textRotation="180" wrapText="1"/>
    </xf>
    <xf numFmtId="49" fontId="7" fillId="4" borderId="13" xfId="2" applyNumberFormat="1" applyFont="1" applyFill="1" applyBorder="1" applyAlignment="1">
      <alignment horizontal="center" vertical="center" textRotation="180" wrapText="1"/>
    </xf>
    <xf numFmtId="0" fontId="7" fillId="4" borderId="10" xfId="2" applyFont="1" applyFill="1" applyBorder="1" applyAlignment="1">
      <alignment horizontal="center" vertical="center" textRotation="180" wrapText="1"/>
    </xf>
    <xf numFmtId="0" fontId="7" fillId="4" borderId="11" xfId="2" applyFont="1" applyFill="1" applyBorder="1" applyAlignment="1">
      <alignment horizontal="center" vertical="center" textRotation="180" wrapText="1"/>
    </xf>
    <xf numFmtId="0" fontId="7" fillId="4" borderId="13" xfId="2" applyFont="1" applyFill="1" applyBorder="1" applyAlignment="1">
      <alignment horizontal="center" vertical="center" textRotation="180" wrapText="1"/>
    </xf>
    <xf numFmtId="49" fontId="17" fillId="4" borderId="10" xfId="2" applyNumberFormat="1" applyFont="1" applyFill="1" applyBorder="1" applyAlignment="1">
      <alignment horizontal="center" vertical="center" wrapText="1"/>
    </xf>
    <xf numFmtId="49" fontId="17" fillId="4" borderId="11" xfId="2" applyNumberFormat="1" applyFont="1" applyFill="1" applyBorder="1" applyAlignment="1">
      <alignment horizontal="center" vertical="center" wrapText="1"/>
    </xf>
    <xf numFmtId="49" fontId="17" fillId="4" borderId="13" xfId="2" applyNumberFormat="1" applyFont="1" applyFill="1" applyBorder="1" applyAlignment="1">
      <alignment horizontal="center" vertical="center" wrapText="1"/>
    </xf>
    <xf numFmtId="3" fontId="9" fillId="4" borderId="10" xfId="2" applyNumberFormat="1" applyFont="1" applyFill="1" applyBorder="1" applyAlignment="1">
      <alignment horizontal="center" vertical="center"/>
    </xf>
    <xf numFmtId="3" fontId="9" fillId="4" borderId="11" xfId="2" applyNumberFormat="1" applyFont="1" applyFill="1" applyBorder="1" applyAlignment="1">
      <alignment horizontal="center" vertical="center"/>
    </xf>
    <xf numFmtId="3" fontId="9" fillId="4" borderId="11" xfId="2" applyNumberFormat="1" applyFont="1" applyFill="1" applyBorder="1" applyAlignment="1">
      <alignment horizontal="center" vertical="center" wrapText="1"/>
    </xf>
    <xf numFmtId="3" fontId="9" fillId="4" borderId="13" xfId="2" applyNumberFormat="1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textRotation="180" wrapText="1"/>
    </xf>
    <xf numFmtId="0" fontId="7" fillId="2" borderId="14" xfId="2" applyFont="1" applyFill="1" applyBorder="1" applyAlignment="1">
      <alignment horizontal="center" vertical="center" textRotation="180" wrapText="1"/>
    </xf>
    <xf numFmtId="0" fontId="7" fillId="3" borderId="11" xfId="2" applyFont="1" applyFill="1" applyBorder="1" applyAlignment="1">
      <alignment horizontal="center" vertical="center" textRotation="180" wrapText="1"/>
    </xf>
    <xf numFmtId="0" fontId="7" fillId="2" borderId="11" xfId="2" applyFont="1" applyFill="1" applyBorder="1" applyAlignment="1">
      <alignment horizontal="center" vertical="center" textRotation="180" wrapText="1"/>
    </xf>
    <xf numFmtId="0" fontId="9" fillId="2" borderId="14" xfId="2" applyFont="1" applyFill="1" applyBorder="1" applyAlignment="1">
      <alignment horizontal="center" vertical="center" textRotation="90" wrapText="1"/>
    </xf>
    <xf numFmtId="0" fontId="9" fillId="3" borderId="11" xfId="2" applyFont="1" applyFill="1" applyBorder="1" applyAlignment="1">
      <alignment horizontal="center" vertical="center" textRotation="90" wrapText="1"/>
    </xf>
    <xf numFmtId="0" fontId="9" fillId="2" borderId="11" xfId="2" applyFont="1" applyFill="1" applyBorder="1" applyAlignment="1">
      <alignment horizontal="center" vertical="center" textRotation="90" wrapText="1"/>
    </xf>
    <xf numFmtId="3" fontId="9" fillId="4" borderId="10" xfId="2" applyNumberFormat="1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 textRotation="90"/>
    </xf>
    <xf numFmtId="0" fontId="9" fillId="4" borderId="11" xfId="2" applyFont="1" applyFill="1" applyBorder="1" applyAlignment="1">
      <alignment horizontal="center" vertical="center" textRotation="90"/>
    </xf>
    <xf numFmtId="0" fontId="9" fillId="4" borderId="13" xfId="2" applyFont="1" applyFill="1" applyBorder="1" applyAlignment="1">
      <alignment horizontal="center" vertical="center" textRotation="90"/>
    </xf>
    <xf numFmtId="0" fontId="9" fillId="4" borderId="10" xfId="2" applyFont="1" applyFill="1" applyBorder="1" applyAlignment="1">
      <alignment horizontal="center" vertical="center" textRotation="180"/>
    </xf>
    <xf numFmtId="0" fontId="18" fillId="4" borderId="11" xfId="0" applyFont="1" applyFill="1" applyBorder="1" applyAlignment="1">
      <alignment textRotation="180"/>
    </xf>
    <xf numFmtId="0" fontId="18" fillId="4" borderId="13" xfId="0" applyFont="1" applyFill="1" applyBorder="1" applyAlignment="1">
      <alignment textRotation="180"/>
    </xf>
    <xf numFmtId="0" fontId="9" fillId="4" borderId="11" xfId="2" applyFont="1" applyFill="1" applyBorder="1" applyAlignment="1">
      <alignment horizontal="center" vertical="center" textRotation="180" wrapText="1"/>
    </xf>
    <xf numFmtId="0" fontId="9" fillId="4" borderId="13" xfId="2" applyFont="1" applyFill="1" applyBorder="1" applyAlignment="1">
      <alignment horizontal="center" vertical="center" textRotation="180" wrapText="1"/>
    </xf>
    <xf numFmtId="0" fontId="7" fillId="2" borderId="13" xfId="2" applyFont="1" applyFill="1" applyBorder="1" applyAlignment="1">
      <alignment horizontal="center" vertical="center" textRotation="180" wrapText="1"/>
    </xf>
    <xf numFmtId="0" fontId="9" fillId="2" borderId="13" xfId="2" applyFont="1" applyFill="1" applyBorder="1" applyAlignment="1">
      <alignment horizontal="center" vertical="center" textRotation="90" wrapText="1"/>
    </xf>
    <xf numFmtId="0" fontId="7" fillId="4" borderId="15" xfId="2" applyFont="1" applyFill="1" applyBorder="1" applyAlignment="1">
      <alignment horizontal="center" vertical="center" textRotation="180" wrapText="1"/>
    </xf>
    <xf numFmtId="0" fontId="9" fillId="4" borderId="15" xfId="2" applyFont="1" applyFill="1" applyBorder="1" applyAlignment="1">
      <alignment horizontal="center" vertical="center" textRotation="180" wrapText="1"/>
    </xf>
    <xf numFmtId="0" fontId="7" fillId="2" borderId="15" xfId="2" applyFont="1" applyFill="1" applyBorder="1" applyAlignment="1">
      <alignment horizontal="center" vertical="center" textRotation="180" wrapText="1"/>
    </xf>
    <xf numFmtId="0" fontId="9" fillId="2" borderId="15" xfId="2" applyFont="1" applyFill="1" applyBorder="1" applyAlignment="1">
      <alignment horizontal="center" vertical="center" textRotation="90" wrapText="1"/>
    </xf>
    <xf numFmtId="0" fontId="7" fillId="4" borderId="12" xfId="2" applyFont="1" applyFill="1" applyBorder="1" applyAlignment="1">
      <alignment horizontal="center" vertical="center" textRotation="180" wrapText="1"/>
    </xf>
    <xf numFmtId="0" fontId="7" fillId="2" borderId="12" xfId="2" applyFont="1" applyFill="1" applyBorder="1" applyAlignment="1">
      <alignment horizontal="center" vertical="center" textRotation="180" wrapText="1"/>
    </xf>
    <xf numFmtId="0" fontId="9" fillId="2" borderId="12" xfId="2" applyFont="1" applyFill="1" applyBorder="1" applyAlignment="1">
      <alignment horizontal="center" vertical="center" textRotation="90" wrapText="1"/>
    </xf>
    <xf numFmtId="0" fontId="9" fillId="4" borderId="12" xfId="2" applyFont="1" applyFill="1" applyBorder="1" applyAlignment="1">
      <alignment horizontal="center" vertical="center" textRotation="180" wrapText="1"/>
    </xf>
    <xf numFmtId="0" fontId="9" fillId="3" borderId="11" xfId="0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textRotation="180" wrapText="1"/>
    </xf>
    <xf numFmtId="0" fontId="9" fillId="2" borderId="10" xfId="2" applyFont="1" applyFill="1" applyBorder="1" applyAlignment="1">
      <alignment horizontal="center" vertical="center" textRotation="90" wrapText="1"/>
    </xf>
    <xf numFmtId="0" fontId="9" fillId="4" borderId="10" xfId="2" applyFont="1" applyFill="1" applyBorder="1" applyAlignment="1">
      <alignment horizontal="center" vertical="center" textRotation="180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textRotation="1"/>
    </xf>
    <xf numFmtId="3" fontId="9" fillId="0" borderId="2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9" fillId="0" borderId="2" xfId="2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عادي_ورقة2" xfId="1"/>
  </cellStyles>
  <dxfs count="0"/>
  <tableStyles count="0" defaultTableStyle="TableStyleMedium2" defaultPivotStyle="PivotStyleLight16"/>
  <colors>
    <mruColors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9"/>
  <sheetViews>
    <sheetView rightToLeft="1" workbookViewId="0">
      <selection activeCell="D7" sqref="D7"/>
    </sheetView>
  </sheetViews>
  <sheetFormatPr defaultRowHeight="14.6" x14ac:dyDescent="0.4"/>
  <cols>
    <col min="1" max="1" width="8.07421875" customWidth="1"/>
    <col min="2" max="2" width="9.3046875" customWidth="1"/>
    <col min="3" max="3" width="8.4609375" customWidth="1"/>
    <col min="4" max="4" width="7.69140625" customWidth="1"/>
    <col min="5" max="5" width="6.53515625" customWidth="1"/>
    <col min="6" max="6" width="11" customWidth="1"/>
    <col min="7" max="7" width="7.23046875" customWidth="1"/>
    <col min="8" max="8" width="10.69140625" customWidth="1"/>
    <col min="9" max="9" width="8.69140625" customWidth="1"/>
    <col min="10" max="10" width="11" customWidth="1"/>
    <col min="11" max="11" width="7.84375" customWidth="1"/>
    <col min="12" max="12" width="13.4609375" customWidth="1"/>
    <col min="13" max="13" width="7.84375" customWidth="1"/>
    <col min="14" max="14" width="10.23046875" customWidth="1"/>
  </cols>
  <sheetData>
    <row r="1" spans="1:15" ht="17.600000000000001" x14ac:dyDescent="0.4">
      <c r="A1" s="222" t="s">
        <v>190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ht="30.75" customHeight="1" x14ac:dyDescent="0.4">
      <c r="A2" s="223" t="s">
        <v>203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2" customFormat="1" ht="16.3" thickBot="1" x14ac:dyDescent="0.5">
      <c r="A3" s="220"/>
      <c r="B3" s="220"/>
      <c r="C3" s="1"/>
      <c r="D3" s="1"/>
      <c r="E3" s="1"/>
      <c r="F3" s="1"/>
      <c r="G3" s="1"/>
      <c r="H3" s="1"/>
      <c r="I3" s="1"/>
      <c r="J3" s="1"/>
      <c r="K3" s="1"/>
      <c r="N3" s="221"/>
      <c r="O3" s="221"/>
    </row>
    <row r="4" spans="1:15" ht="57" thickTop="1" x14ac:dyDescent="0.4">
      <c r="A4" s="77" t="s">
        <v>0</v>
      </c>
      <c r="B4" s="77" t="s">
        <v>1</v>
      </c>
      <c r="C4" s="77" t="s">
        <v>2</v>
      </c>
      <c r="D4" s="77" t="s">
        <v>3</v>
      </c>
      <c r="E4" s="77" t="s">
        <v>2</v>
      </c>
      <c r="F4" s="77" t="s">
        <v>4</v>
      </c>
      <c r="G4" s="77" t="s">
        <v>2</v>
      </c>
      <c r="H4" s="77" t="s">
        <v>5</v>
      </c>
      <c r="I4" s="77" t="s">
        <v>2</v>
      </c>
      <c r="J4" s="77" t="s">
        <v>6</v>
      </c>
      <c r="K4" s="77" t="s">
        <v>2</v>
      </c>
      <c r="L4" s="77" t="s">
        <v>7</v>
      </c>
      <c r="M4" s="77" t="s">
        <v>2</v>
      </c>
      <c r="N4" s="77" t="s">
        <v>8</v>
      </c>
      <c r="O4" s="77" t="s">
        <v>2</v>
      </c>
    </row>
    <row r="5" spans="1:15" ht="57.9" x14ac:dyDescent="0.4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11</v>
      </c>
      <c r="F5" s="78" t="s">
        <v>13</v>
      </c>
      <c r="G5" s="78" t="s">
        <v>11</v>
      </c>
      <c r="H5" s="78" t="s">
        <v>14</v>
      </c>
      <c r="I5" s="78" t="s">
        <v>11</v>
      </c>
      <c r="J5" s="78" t="s">
        <v>15</v>
      </c>
      <c r="K5" s="78" t="s">
        <v>11</v>
      </c>
      <c r="L5" s="78" t="s">
        <v>16</v>
      </c>
      <c r="M5" s="78" t="s">
        <v>11</v>
      </c>
      <c r="N5" s="78" t="s">
        <v>17</v>
      </c>
      <c r="O5" s="78" t="s">
        <v>11</v>
      </c>
    </row>
    <row r="6" spans="1:15" ht="21" customHeight="1" x14ac:dyDescent="0.4">
      <c r="A6" s="188">
        <v>2007</v>
      </c>
      <c r="B6" s="188">
        <v>492</v>
      </c>
      <c r="C6" s="189" t="s">
        <v>202</v>
      </c>
      <c r="D6" s="188">
        <v>4574</v>
      </c>
      <c r="E6" s="189" t="s">
        <v>202</v>
      </c>
      <c r="F6" s="190">
        <v>12163</v>
      </c>
      <c r="G6" s="189" t="s">
        <v>202</v>
      </c>
      <c r="H6" s="188">
        <v>2490</v>
      </c>
      <c r="I6" s="189" t="s">
        <v>202</v>
      </c>
      <c r="J6" s="188">
        <v>4076</v>
      </c>
      <c r="K6" s="189" t="s">
        <v>202</v>
      </c>
      <c r="L6" s="188">
        <v>63768</v>
      </c>
      <c r="M6" s="189" t="s">
        <v>202</v>
      </c>
      <c r="N6" s="188">
        <v>11744</v>
      </c>
      <c r="O6" s="189" t="s">
        <v>202</v>
      </c>
    </row>
    <row r="7" spans="1:15" ht="21" customHeight="1" x14ac:dyDescent="0.4">
      <c r="A7" s="191">
        <v>2009</v>
      </c>
      <c r="B7" s="191">
        <v>662</v>
      </c>
      <c r="C7" s="192">
        <v>34.6</v>
      </c>
      <c r="D7" s="191">
        <v>6065</v>
      </c>
      <c r="E7" s="192">
        <v>32.6</v>
      </c>
      <c r="F7" s="193">
        <v>22225</v>
      </c>
      <c r="G7" s="192">
        <v>82.7</v>
      </c>
      <c r="H7" s="191">
        <v>2270</v>
      </c>
      <c r="I7" s="192">
        <v>-8.8000000000000007</v>
      </c>
      <c r="J7" s="191">
        <v>6276</v>
      </c>
      <c r="K7" s="192">
        <v>54</v>
      </c>
      <c r="L7" s="191">
        <v>119035</v>
      </c>
      <c r="M7" s="192">
        <v>86.7</v>
      </c>
      <c r="N7" s="191">
        <v>23446</v>
      </c>
      <c r="O7" s="192">
        <v>99.6</v>
      </c>
    </row>
    <row r="8" spans="1:15" ht="21" customHeight="1" x14ac:dyDescent="0.4">
      <c r="A8" s="188">
        <v>2010</v>
      </c>
      <c r="B8" s="188">
        <v>751</v>
      </c>
      <c r="C8" s="194">
        <v>13.4</v>
      </c>
      <c r="D8" s="188">
        <v>6071</v>
      </c>
      <c r="E8" s="194">
        <v>0.1</v>
      </c>
      <c r="F8" s="190">
        <v>25438</v>
      </c>
      <c r="G8" s="194">
        <v>14.5</v>
      </c>
      <c r="H8" s="188">
        <v>3050</v>
      </c>
      <c r="I8" s="194">
        <v>34.4</v>
      </c>
      <c r="J8" s="188">
        <v>8943</v>
      </c>
      <c r="K8" s="194">
        <v>42.5</v>
      </c>
      <c r="L8" s="188">
        <v>144854</v>
      </c>
      <c r="M8" s="194">
        <v>21.7</v>
      </c>
      <c r="N8" s="188">
        <v>30172</v>
      </c>
      <c r="O8" s="194">
        <v>28.7</v>
      </c>
    </row>
    <row r="9" spans="1:15" ht="21" customHeight="1" x14ac:dyDescent="0.4">
      <c r="A9" s="191">
        <v>2011</v>
      </c>
      <c r="B9" s="191">
        <v>929</v>
      </c>
      <c r="C9" s="192">
        <v>23.7</v>
      </c>
      <c r="D9" s="191">
        <v>7109</v>
      </c>
      <c r="E9" s="192">
        <v>17.100000000000001</v>
      </c>
      <c r="F9" s="193">
        <v>25577</v>
      </c>
      <c r="G9" s="192">
        <v>0.5</v>
      </c>
      <c r="H9" s="191">
        <v>3874</v>
      </c>
      <c r="I9" s="192">
        <v>27</v>
      </c>
      <c r="J9" s="191">
        <v>10526</v>
      </c>
      <c r="K9" s="192">
        <v>17.7</v>
      </c>
      <c r="L9" s="191">
        <v>176273</v>
      </c>
      <c r="M9" s="192">
        <v>21.7</v>
      </c>
      <c r="N9" s="191">
        <v>53471</v>
      </c>
      <c r="O9" s="192">
        <v>77.2</v>
      </c>
    </row>
    <row r="10" spans="1:15" ht="21" customHeight="1" x14ac:dyDescent="0.4">
      <c r="A10" s="188">
        <v>2012</v>
      </c>
      <c r="B10" s="188">
        <v>1084</v>
      </c>
      <c r="C10" s="194">
        <v>16.7</v>
      </c>
      <c r="D10" s="188">
        <v>7491</v>
      </c>
      <c r="E10" s="194">
        <v>5.4</v>
      </c>
      <c r="F10" s="190">
        <v>32454</v>
      </c>
      <c r="G10" s="194">
        <v>26.9</v>
      </c>
      <c r="H10" s="188">
        <v>4474</v>
      </c>
      <c r="I10" s="194">
        <v>15.5</v>
      </c>
      <c r="J10" s="188">
        <v>12176</v>
      </c>
      <c r="K10" s="194">
        <v>15.7</v>
      </c>
      <c r="L10" s="188">
        <v>211492</v>
      </c>
      <c r="M10" s="194">
        <v>20</v>
      </c>
      <c r="N10" s="188">
        <v>64943</v>
      </c>
      <c r="O10" s="194">
        <v>21.5</v>
      </c>
    </row>
    <row r="11" spans="1:15" ht="21" customHeight="1" x14ac:dyDescent="0.4">
      <c r="A11" s="191">
        <v>2013</v>
      </c>
      <c r="B11" s="191">
        <v>1267</v>
      </c>
      <c r="C11" s="192">
        <v>16.899999999999999</v>
      </c>
      <c r="D11" s="191">
        <v>8830</v>
      </c>
      <c r="E11" s="192">
        <v>17.899999999999999</v>
      </c>
      <c r="F11" s="193">
        <v>50297</v>
      </c>
      <c r="G11" s="192">
        <v>55</v>
      </c>
      <c r="H11" s="191">
        <v>6321</v>
      </c>
      <c r="I11" s="192">
        <v>41.3</v>
      </c>
      <c r="J11" s="191">
        <v>14059</v>
      </c>
      <c r="K11" s="192">
        <v>15.5</v>
      </c>
      <c r="L11" s="191">
        <v>261392</v>
      </c>
      <c r="M11" s="192">
        <v>23.6</v>
      </c>
      <c r="N11" s="191">
        <v>69390</v>
      </c>
      <c r="O11" s="192">
        <v>6.8</v>
      </c>
    </row>
    <row r="12" spans="1:15" ht="21" customHeight="1" x14ac:dyDescent="0.4">
      <c r="A12" s="188">
        <v>2015</v>
      </c>
      <c r="B12" s="188">
        <v>1296</v>
      </c>
      <c r="C12" s="194">
        <v>2.2999999999999998</v>
      </c>
      <c r="D12" s="188">
        <v>8182</v>
      </c>
      <c r="E12" s="194">
        <v>-7.3</v>
      </c>
      <c r="F12" s="190">
        <v>37822</v>
      </c>
      <c r="G12" s="194">
        <v>-24.8</v>
      </c>
      <c r="H12" s="188">
        <v>4922</v>
      </c>
      <c r="I12" s="194">
        <v>-22.1</v>
      </c>
      <c r="J12" s="188">
        <v>14294</v>
      </c>
      <c r="K12" s="194">
        <v>1.7</v>
      </c>
      <c r="L12" s="188">
        <v>417199</v>
      </c>
      <c r="M12" s="194">
        <v>59.6</v>
      </c>
      <c r="N12" s="188">
        <v>99975</v>
      </c>
      <c r="O12" s="194">
        <v>44.1</v>
      </c>
    </row>
    <row r="13" spans="1:15" ht="21" customHeight="1" x14ac:dyDescent="0.4">
      <c r="A13" s="191">
        <v>2016</v>
      </c>
      <c r="B13" s="191">
        <v>1484</v>
      </c>
      <c r="C13" s="192">
        <v>14.5</v>
      </c>
      <c r="D13" s="191">
        <v>9132</v>
      </c>
      <c r="E13" s="192">
        <v>11.6</v>
      </c>
      <c r="F13" s="193">
        <v>44475</v>
      </c>
      <c r="G13" s="192">
        <v>17.600000000000001</v>
      </c>
      <c r="H13" s="191">
        <v>7749</v>
      </c>
      <c r="I13" s="192">
        <v>57.4</v>
      </c>
      <c r="J13" s="191">
        <v>16736</v>
      </c>
      <c r="K13" s="192">
        <v>17.100000000000001</v>
      </c>
      <c r="L13" s="191">
        <v>356557</v>
      </c>
      <c r="M13" s="192">
        <v>-14.5</v>
      </c>
      <c r="N13" s="191">
        <v>122437</v>
      </c>
      <c r="O13" s="192">
        <v>22.5</v>
      </c>
    </row>
    <row r="14" spans="1:15" ht="21" customHeight="1" x14ac:dyDescent="0.4">
      <c r="A14" s="188">
        <v>2017</v>
      </c>
      <c r="B14" s="188">
        <v>1618</v>
      </c>
      <c r="C14" s="194">
        <v>9</v>
      </c>
      <c r="D14" s="188">
        <v>10167</v>
      </c>
      <c r="E14" s="194">
        <v>11.3</v>
      </c>
      <c r="F14" s="190">
        <v>43024</v>
      </c>
      <c r="G14" s="194">
        <v>-3.3</v>
      </c>
      <c r="H14" s="188">
        <v>6125</v>
      </c>
      <c r="I14" s="194">
        <v>-21</v>
      </c>
      <c r="J14" s="188">
        <v>11918</v>
      </c>
      <c r="K14" s="194">
        <v>-28.8</v>
      </c>
      <c r="L14" s="188">
        <v>316484</v>
      </c>
      <c r="M14" s="194">
        <v>-11.2</v>
      </c>
      <c r="N14" s="188">
        <v>113511</v>
      </c>
      <c r="O14" s="194">
        <v>-7.3</v>
      </c>
    </row>
    <row r="15" spans="1:15" ht="21" customHeight="1" x14ac:dyDescent="0.4">
      <c r="A15" s="191">
        <v>2018</v>
      </c>
      <c r="B15" s="191">
        <v>1666</v>
      </c>
      <c r="C15" s="192">
        <v>3</v>
      </c>
      <c r="D15" s="191">
        <v>8920</v>
      </c>
      <c r="E15" s="192">
        <v>-12.3</v>
      </c>
      <c r="F15" s="193">
        <v>37860</v>
      </c>
      <c r="G15" s="192">
        <v>-12</v>
      </c>
      <c r="H15" s="191">
        <v>6097</v>
      </c>
      <c r="I15" s="192">
        <v>-0.5</v>
      </c>
      <c r="J15" s="191">
        <v>10696</v>
      </c>
      <c r="K15" s="192">
        <v>-10.3</v>
      </c>
      <c r="L15" s="191">
        <v>266593</v>
      </c>
      <c r="M15" s="192">
        <v>-15.8</v>
      </c>
      <c r="N15" s="191">
        <v>56577</v>
      </c>
      <c r="O15" s="192">
        <v>-50.2</v>
      </c>
    </row>
    <row r="16" spans="1:15" ht="21" customHeight="1" x14ac:dyDescent="0.4">
      <c r="A16" s="188">
        <v>2019</v>
      </c>
      <c r="B16" s="188">
        <v>2282</v>
      </c>
      <c r="C16" s="194">
        <v>37</v>
      </c>
      <c r="D16" s="188">
        <v>14708</v>
      </c>
      <c r="E16" s="194">
        <v>64.900000000000006</v>
      </c>
      <c r="F16" s="190">
        <v>80863</v>
      </c>
      <c r="G16" s="194">
        <v>113.6</v>
      </c>
      <c r="H16" s="188">
        <v>13992</v>
      </c>
      <c r="I16" s="194">
        <v>129.5</v>
      </c>
      <c r="J16" s="188">
        <v>18939</v>
      </c>
      <c r="K16" s="194">
        <v>77.099999999999994</v>
      </c>
      <c r="L16" s="188">
        <v>577229</v>
      </c>
      <c r="M16" s="194">
        <v>116.5</v>
      </c>
      <c r="N16" s="188">
        <v>202832</v>
      </c>
      <c r="O16" s="194">
        <v>258.5</v>
      </c>
    </row>
    <row r="17" spans="1:15" ht="21" customHeight="1" thickBot="1" x14ac:dyDescent="0.45">
      <c r="A17" s="211">
        <v>2020</v>
      </c>
      <c r="B17" s="211">
        <v>2291</v>
      </c>
      <c r="C17" s="212">
        <v>0.4</v>
      </c>
      <c r="D17" s="211">
        <v>12989</v>
      </c>
      <c r="E17" s="212">
        <v>-11.7</v>
      </c>
      <c r="F17" s="213">
        <v>61785</v>
      </c>
      <c r="G17" s="212">
        <v>-23.6</v>
      </c>
      <c r="H17" s="211">
        <v>7805</v>
      </c>
      <c r="I17" s="212">
        <v>-44.2</v>
      </c>
      <c r="J17" s="211">
        <v>11930</v>
      </c>
      <c r="K17" s="212">
        <v>-37</v>
      </c>
      <c r="L17" s="211">
        <v>384688</v>
      </c>
      <c r="M17" s="212">
        <v>-33.4</v>
      </c>
      <c r="N17" s="211">
        <v>168344</v>
      </c>
      <c r="O17" s="212">
        <v>-17</v>
      </c>
    </row>
    <row r="18" spans="1:15" ht="13.4" customHeight="1" thickTop="1" x14ac:dyDescent="0.4">
      <c r="A18" s="3">
        <v>2008</v>
      </c>
      <c r="B18" s="219" t="s">
        <v>18</v>
      </c>
      <c r="C18" s="219"/>
      <c r="D18" s="219"/>
      <c r="E18" s="219"/>
      <c r="F18" s="219"/>
    </row>
    <row r="19" spans="1:15" ht="13.85" customHeight="1" x14ac:dyDescent="0.4">
      <c r="A19" s="3">
        <v>2014</v>
      </c>
      <c r="B19" s="219" t="s">
        <v>201</v>
      </c>
      <c r="C19" s="219"/>
      <c r="D19" s="219"/>
      <c r="E19" s="219"/>
      <c r="F19" s="219"/>
    </row>
  </sheetData>
  <mergeCells count="6">
    <mergeCell ref="B18:F18"/>
    <mergeCell ref="B19:F19"/>
    <mergeCell ref="A3:B3"/>
    <mergeCell ref="N3:O3"/>
    <mergeCell ref="A1:O1"/>
    <mergeCell ref="A2:O2"/>
  </mergeCells>
  <printOptions horizontalCentered="1"/>
  <pageMargins left="0.43307086614173201" right="0.43307086614173201" top="0.74803149606299202" bottom="0.74803149606299202" header="0.31496062992126" footer="0.31496062992126"/>
  <pageSetup paperSize="9" firstPageNumber="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rightToLeft="1" zoomScaleNormal="100" workbookViewId="0">
      <selection activeCell="O3" sqref="O3:P3"/>
    </sheetView>
  </sheetViews>
  <sheetFormatPr defaultColWidth="9.07421875" defaultRowHeight="25.5" customHeight="1" x14ac:dyDescent="0.35"/>
  <cols>
    <col min="1" max="1" width="9.3046875" style="8" customWidth="1"/>
    <col min="2" max="2" width="9.765625" style="4" customWidth="1"/>
    <col min="3" max="3" width="7.15234375" style="4" customWidth="1"/>
    <col min="4" max="4" width="9.07421875" style="4" customWidth="1"/>
    <col min="5" max="5" width="7.3046875" style="4" customWidth="1"/>
    <col min="6" max="6" width="10.23046875" style="4" customWidth="1"/>
    <col min="7" max="7" width="6" style="4" customWidth="1"/>
    <col min="8" max="8" width="10.84375" style="4" customWidth="1"/>
    <col min="9" max="9" width="5.53515625" style="4" customWidth="1"/>
    <col min="10" max="10" width="10.765625" style="4" customWidth="1"/>
    <col min="11" max="11" width="5.07421875" style="4" customWidth="1"/>
    <col min="12" max="12" width="10.4609375" style="4" customWidth="1"/>
    <col min="13" max="13" width="5.765625" style="4" customWidth="1"/>
    <col min="14" max="14" width="9.69140625" style="4" customWidth="1"/>
    <col min="15" max="15" width="5.84375" style="4" customWidth="1"/>
    <col min="16" max="16" width="15.3046875" style="9" customWidth="1"/>
    <col min="17" max="16384" width="9.07421875" style="4"/>
  </cols>
  <sheetData>
    <row r="1" spans="1:17" ht="20.25" customHeight="1" x14ac:dyDescent="0.35">
      <c r="A1" s="222" t="s">
        <v>204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7" ht="20.25" customHeight="1" x14ac:dyDescent="0.35">
      <c r="A2" s="226" t="s">
        <v>191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7" ht="20.25" customHeight="1" thickBot="1" x14ac:dyDescent="0.4">
      <c r="A3" s="227"/>
      <c r="B3" s="22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28"/>
      <c r="P3" s="228"/>
    </row>
    <row r="4" spans="1:17" ht="23.6" customHeight="1" thickTop="1" x14ac:dyDescent="0.35">
      <c r="A4" s="229" t="s">
        <v>19</v>
      </c>
      <c r="B4" s="224" t="s">
        <v>1</v>
      </c>
      <c r="C4" s="224" t="s">
        <v>20</v>
      </c>
      <c r="D4" s="224" t="s">
        <v>3</v>
      </c>
      <c r="E4" s="224" t="s">
        <v>20</v>
      </c>
      <c r="F4" s="79" t="s">
        <v>21</v>
      </c>
      <c r="G4" s="224" t="s">
        <v>20</v>
      </c>
      <c r="H4" s="224" t="s">
        <v>22</v>
      </c>
      <c r="I4" s="224" t="s">
        <v>20</v>
      </c>
      <c r="J4" s="224" t="s">
        <v>23</v>
      </c>
      <c r="K4" s="224" t="s">
        <v>20</v>
      </c>
      <c r="L4" s="79" t="s">
        <v>24</v>
      </c>
      <c r="M4" s="224" t="s">
        <v>20</v>
      </c>
      <c r="N4" s="79" t="s">
        <v>25</v>
      </c>
      <c r="O4" s="224" t="s">
        <v>20</v>
      </c>
      <c r="P4" s="232" t="s">
        <v>26</v>
      </c>
    </row>
    <row r="5" spans="1:17" ht="30.45" customHeight="1" x14ac:dyDescent="0.35">
      <c r="A5" s="230"/>
      <c r="B5" s="225"/>
      <c r="C5" s="225"/>
      <c r="D5" s="225"/>
      <c r="E5" s="225"/>
      <c r="F5" s="80" t="s">
        <v>27</v>
      </c>
      <c r="G5" s="225"/>
      <c r="H5" s="225"/>
      <c r="I5" s="225"/>
      <c r="J5" s="225"/>
      <c r="K5" s="225"/>
      <c r="L5" s="80" t="s">
        <v>27</v>
      </c>
      <c r="M5" s="225"/>
      <c r="N5" s="80" t="s">
        <v>27</v>
      </c>
      <c r="O5" s="225"/>
      <c r="P5" s="233"/>
    </row>
    <row r="6" spans="1:17" ht="73.400000000000006" customHeight="1" thickBot="1" x14ac:dyDescent="0.4">
      <c r="A6" s="231"/>
      <c r="B6" s="81" t="s">
        <v>28</v>
      </c>
      <c r="C6" s="81" t="s">
        <v>29</v>
      </c>
      <c r="D6" s="81" t="s">
        <v>30</v>
      </c>
      <c r="E6" s="81" t="s">
        <v>29</v>
      </c>
      <c r="F6" s="81" t="s">
        <v>31</v>
      </c>
      <c r="G6" s="81" t="s">
        <v>29</v>
      </c>
      <c r="H6" s="81" t="s">
        <v>32</v>
      </c>
      <c r="I6" s="81" t="s">
        <v>29</v>
      </c>
      <c r="J6" s="81" t="s">
        <v>33</v>
      </c>
      <c r="K6" s="81" t="s">
        <v>29</v>
      </c>
      <c r="L6" s="81" t="s">
        <v>34</v>
      </c>
      <c r="M6" s="81" t="s">
        <v>29</v>
      </c>
      <c r="N6" s="81" t="s">
        <v>35</v>
      </c>
      <c r="O6" s="81" t="s">
        <v>29</v>
      </c>
      <c r="P6" s="234"/>
    </row>
    <row r="7" spans="1:17" ht="16.5" customHeight="1" thickTop="1" x14ac:dyDescent="0.35">
      <c r="A7" s="188" t="s">
        <v>36</v>
      </c>
      <c r="B7" s="188">
        <v>115</v>
      </c>
      <c r="C7" s="194">
        <v>5</v>
      </c>
      <c r="D7" s="188">
        <v>555</v>
      </c>
      <c r="E7" s="194">
        <v>4.3</v>
      </c>
      <c r="F7" s="190">
        <v>1532</v>
      </c>
      <c r="G7" s="194">
        <v>2.5</v>
      </c>
      <c r="H7" s="188">
        <v>97545</v>
      </c>
      <c r="I7" s="194">
        <v>1.2</v>
      </c>
      <c r="J7" s="188">
        <v>328813</v>
      </c>
      <c r="K7" s="188">
        <v>2.8</v>
      </c>
      <c r="L7" s="188">
        <v>10299</v>
      </c>
      <c r="M7" s="194">
        <v>2.7</v>
      </c>
      <c r="N7" s="188">
        <v>4468</v>
      </c>
      <c r="O7" s="194">
        <v>2.6</v>
      </c>
      <c r="P7" s="195" t="s">
        <v>37</v>
      </c>
      <c r="Q7" s="186"/>
    </row>
    <row r="8" spans="1:17" ht="16.5" customHeight="1" x14ac:dyDescent="0.35">
      <c r="A8" s="191" t="s">
        <v>38</v>
      </c>
      <c r="B8" s="191">
        <v>17</v>
      </c>
      <c r="C8" s="192">
        <v>0.7</v>
      </c>
      <c r="D8" s="191">
        <v>125</v>
      </c>
      <c r="E8" s="192">
        <v>1</v>
      </c>
      <c r="F8" s="193">
        <v>435</v>
      </c>
      <c r="G8" s="192">
        <v>0.7</v>
      </c>
      <c r="H8" s="191">
        <v>28434</v>
      </c>
      <c r="I8" s="192">
        <v>0.4</v>
      </c>
      <c r="J8" s="191">
        <v>30331</v>
      </c>
      <c r="K8" s="191">
        <v>0.2</v>
      </c>
      <c r="L8" s="191">
        <v>1525</v>
      </c>
      <c r="M8" s="192">
        <v>0.4</v>
      </c>
      <c r="N8" s="191">
        <v>604</v>
      </c>
      <c r="O8" s="192">
        <v>0.4</v>
      </c>
      <c r="P8" s="196" t="s">
        <v>39</v>
      </c>
      <c r="Q8" s="185"/>
    </row>
    <row r="9" spans="1:17" ht="16.5" customHeight="1" x14ac:dyDescent="0.35">
      <c r="A9" s="188" t="s">
        <v>40</v>
      </c>
      <c r="B9" s="188">
        <v>275</v>
      </c>
      <c r="C9" s="194">
        <v>12</v>
      </c>
      <c r="D9" s="188">
        <v>2013</v>
      </c>
      <c r="E9" s="194">
        <v>15.5</v>
      </c>
      <c r="F9" s="190">
        <v>13135</v>
      </c>
      <c r="G9" s="194">
        <v>21.2</v>
      </c>
      <c r="H9" s="188">
        <v>936798</v>
      </c>
      <c r="I9" s="194">
        <v>12</v>
      </c>
      <c r="J9" s="188">
        <v>1185860</v>
      </c>
      <c r="K9" s="188">
        <v>9.9</v>
      </c>
      <c r="L9" s="188">
        <v>94756</v>
      </c>
      <c r="M9" s="194">
        <v>24.6</v>
      </c>
      <c r="N9" s="188">
        <v>24674</v>
      </c>
      <c r="O9" s="194">
        <v>14.7</v>
      </c>
      <c r="P9" s="195" t="s">
        <v>41</v>
      </c>
      <c r="Q9" s="185"/>
    </row>
    <row r="10" spans="1:17" ht="16.5" customHeight="1" x14ac:dyDescent="0.35">
      <c r="A10" s="191" t="s">
        <v>42</v>
      </c>
      <c r="B10" s="191">
        <v>28</v>
      </c>
      <c r="C10" s="192">
        <v>1.2</v>
      </c>
      <c r="D10" s="191">
        <v>98</v>
      </c>
      <c r="E10" s="192">
        <v>0.7</v>
      </c>
      <c r="F10" s="193">
        <v>268</v>
      </c>
      <c r="G10" s="192">
        <v>0.4</v>
      </c>
      <c r="H10" s="191">
        <v>47050</v>
      </c>
      <c r="I10" s="192">
        <v>0.6</v>
      </c>
      <c r="J10" s="191">
        <v>178935</v>
      </c>
      <c r="K10" s="191">
        <v>1.5</v>
      </c>
      <c r="L10" s="191">
        <v>1432</v>
      </c>
      <c r="M10" s="192">
        <v>0.4</v>
      </c>
      <c r="N10" s="191">
        <v>486</v>
      </c>
      <c r="O10" s="192">
        <v>0.3</v>
      </c>
      <c r="P10" s="196" t="s">
        <v>43</v>
      </c>
      <c r="Q10" s="185"/>
    </row>
    <row r="11" spans="1:17" ht="16.5" customHeight="1" x14ac:dyDescent="0.35">
      <c r="A11" s="188" t="s">
        <v>44</v>
      </c>
      <c r="B11" s="188">
        <v>477</v>
      </c>
      <c r="C11" s="194">
        <v>20.8</v>
      </c>
      <c r="D11" s="188">
        <v>4122</v>
      </c>
      <c r="E11" s="194">
        <v>31.7</v>
      </c>
      <c r="F11" s="190">
        <v>23247</v>
      </c>
      <c r="G11" s="194">
        <v>37.6</v>
      </c>
      <c r="H11" s="188">
        <v>992776</v>
      </c>
      <c r="I11" s="194">
        <v>12.7</v>
      </c>
      <c r="J11" s="188">
        <v>1626889</v>
      </c>
      <c r="K11" s="188">
        <v>13.6</v>
      </c>
      <c r="L11" s="188">
        <v>126984</v>
      </c>
      <c r="M11" s="194">
        <v>33</v>
      </c>
      <c r="N11" s="188">
        <v>49051</v>
      </c>
      <c r="O11" s="194">
        <v>29.1</v>
      </c>
      <c r="P11" s="195" t="s">
        <v>45</v>
      </c>
      <c r="Q11" s="185"/>
    </row>
    <row r="12" spans="1:17" ht="16.5" customHeight="1" x14ac:dyDescent="0.35">
      <c r="A12" s="191" t="s">
        <v>46</v>
      </c>
      <c r="B12" s="191">
        <v>2</v>
      </c>
      <c r="C12" s="192">
        <v>0.1</v>
      </c>
      <c r="D12" s="191">
        <v>9</v>
      </c>
      <c r="E12" s="192">
        <v>0.1</v>
      </c>
      <c r="F12" s="193">
        <v>7</v>
      </c>
      <c r="G12" s="192">
        <v>0</v>
      </c>
      <c r="H12" s="191">
        <v>555</v>
      </c>
      <c r="I12" s="192">
        <v>0</v>
      </c>
      <c r="J12" s="191">
        <v>580</v>
      </c>
      <c r="K12" s="191">
        <v>0</v>
      </c>
      <c r="L12" s="191">
        <v>55</v>
      </c>
      <c r="M12" s="192">
        <v>0</v>
      </c>
      <c r="N12" s="191">
        <v>13</v>
      </c>
      <c r="O12" s="192">
        <v>0</v>
      </c>
      <c r="P12" s="196" t="s">
        <v>47</v>
      </c>
      <c r="Q12" s="185"/>
    </row>
    <row r="13" spans="1:17" ht="16.5" customHeight="1" x14ac:dyDescent="0.35">
      <c r="A13" s="188" t="s">
        <v>48</v>
      </c>
      <c r="B13" s="188">
        <v>2</v>
      </c>
      <c r="C13" s="194">
        <v>0.1</v>
      </c>
      <c r="D13" s="188">
        <v>149</v>
      </c>
      <c r="E13" s="194">
        <v>1.1000000000000001</v>
      </c>
      <c r="F13" s="190">
        <v>1074</v>
      </c>
      <c r="G13" s="194">
        <v>1.7</v>
      </c>
      <c r="H13" s="188">
        <v>6104</v>
      </c>
      <c r="I13" s="194">
        <v>0.1</v>
      </c>
      <c r="J13" s="188">
        <v>6109</v>
      </c>
      <c r="K13" s="188">
        <v>0.1</v>
      </c>
      <c r="L13" s="188">
        <v>1274</v>
      </c>
      <c r="M13" s="194">
        <v>0.3</v>
      </c>
      <c r="N13" s="188">
        <v>307</v>
      </c>
      <c r="O13" s="194">
        <v>0.2</v>
      </c>
      <c r="P13" s="195" t="s">
        <v>49</v>
      </c>
      <c r="Q13" s="185"/>
    </row>
    <row r="14" spans="1:17" ht="16.5" customHeight="1" x14ac:dyDescent="0.35">
      <c r="A14" s="191" t="s">
        <v>50</v>
      </c>
      <c r="B14" s="191">
        <v>370</v>
      </c>
      <c r="C14" s="192">
        <v>16.2</v>
      </c>
      <c r="D14" s="191">
        <v>2555</v>
      </c>
      <c r="E14" s="192">
        <v>19.7</v>
      </c>
      <c r="F14" s="193">
        <v>11933</v>
      </c>
      <c r="G14" s="192">
        <v>19.3</v>
      </c>
      <c r="H14" s="191">
        <v>2177706</v>
      </c>
      <c r="I14" s="192">
        <v>27.9</v>
      </c>
      <c r="J14" s="191">
        <v>3217929</v>
      </c>
      <c r="K14" s="191">
        <v>27</v>
      </c>
      <c r="L14" s="191">
        <v>73681</v>
      </c>
      <c r="M14" s="192">
        <v>19.2</v>
      </c>
      <c r="N14" s="191">
        <v>56777</v>
      </c>
      <c r="O14" s="192">
        <v>33.700000000000003</v>
      </c>
      <c r="P14" s="196" t="s">
        <v>51</v>
      </c>
      <c r="Q14" s="185"/>
    </row>
    <row r="15" spans="1:17" ht="16.5" customHeight="1" x14ac:dyDescent="0.35">
      <c r="A15" s="188" t="s">
        <v>52</v>
      </c>
      <c r="B15" s="188">
        <v>6</v>
      </c>
      <c r="C15" s="194">
        <v>0.3</v>
      </c>
      <c r="D15" s="188">
        <v>38</v>
      </c>
      <c r="E15" s="194">
        <v>0.3</v>
      </c>
      <c r="F15" s="190">
        <v>51</v>
      </c>
      <c r="G15" s="194">
        <v>0.1</v>
      </c>
      <c r="H15" s="188">
        <v>6728</v>
      </c>
      <c r="I15" s="194">
        <v>0.1</v>
      </c>
      <c r="J15" s="188">
        <v>7031</v>
      </c>
      <c r="K15" s="188">
        <v>0.1</v>
      </c>
      <c r="L15" s="188">
        <v>269</v>
      </c>
      <c r="M15" s="194">
        <v>0.1</v>
      </c>
      <c r="N15" s="188">
        <v>97</v>
      </c>
      <c r="O15" s="194">
        <v>0.1</v>
      </c>
      <c r="P15" s="195" t="s">
        <v>53</v>
      </c>
      <c r="Q15" s="185"/>
    </row>
    <row r="16" spans="1:17" ht="16.5" customHeight="1" x14ac:dyDescent="0.35">
      <c r="A16" s="191" t="s">
        <v>54</v>
      </c>
      <c r="B16" s="191">
        <v>662</v>
      </c>
      <c r="C16" s="192">
        <v>28.9</v>
      </c>
      <c r="D16" s="191">
        <v>2096</v>
      </c>
      <c r="E16" s="192">
        <v>16.100000000000001</v>
      </c>
      <c r="F16" s="193">
        <v>7630</v>
      </c>
      <c r="G16" s="192">
        <v>12.3</v>
      </c>
      <c r="H16" s="191">
        <v>2957612</v>
      </c>
      <c r="I16" s="192">
        <v>37.9</v>
      </c>
      <c r="J16" s="191">
        <v>4426211</v>
      </c>
      <c r="K16" s="191">
        <v>37.1</v>
      </c>
      <c r="L16" s="191">
        <v>50442</v>
      </c>
      <c r="M16" s="192">
        <v>13.1</v>
      </c>
      <c r="N16" s="191">
        <v>24842</v>
      </c>
      <c r="O16" s="192">
        <v>14.8</v>
      </c>
      <c r="P16" s="196" t="s">
        <v>55</v>
      </c>
      <c r="Q16" s="185"/>
    </row>
    <row r="17" spans="1:17" ht="12.9" customHeight="1" x14ac:dyDescent="0.35">
      <c r="A17" s="188" t="s">
        <v>56</v>
      </c>
      <c r="B17" s="188">
        <v>10</v>
      </c>
      <c r="C17" s="194">
        <v>0.4</v>
      </c>
      <c r="D17" s="188">
        <v>23</v>
      </c>
      <c r="E17" s="194">
        <v>0.2</v>
      </c>
      <c r="F17" s="190">
        <v>35</v>
      </c>
      <c r="G17" s="194">
        <v>0.1</v>
      </c>
      <c r="H17" s="188">
        <v>4320</v>
      </c>
      <c r="I17" s="194">
        <v>0.1</v>
      </c>
      <c r="J17" s="188">
        <v>26306</v>
      </c>
      <c r="K17" s="188">
        <v>0.2</v>
      </c>
      <c r="L17" s="188">
        <v>415</v>
      </c>
      <c r="M17" s="194">
        <v>0.1</v>
      </c>
      <c r="N17" s="188">
        <v>123</v>
      </c>
      <c r="O17" s="194">
        <v>0.1</v>
      </c>
      <c r="P17" s="195" t="s">
        <v>57</v>
      </c>
      <c r="Q17" s="185"/>
    </row>
    <row r="18" spans="1:17" ht="15" customHeight="1" x14ac:dyDescent="0.35">
      <c r="A18" s="191" t="s">
        <v>58</v>
      </c>
      <c r="B18" s="191">
        <v>2</v>
      </c>
      <c r="C18" s="192">
        <v>0.1</v>
      </c>
      <c r="D18" s="191">
        <v>10</v>
      </c>
      <c r="E18" s="192">
        <v>0.1</v>
      </c>
      <c r="F18" s="193">
        <v>21</v>
      </c>
      <c r="G18" s="192">
        <v>0</v>
      </c>
      <c r="H18" s="191">
        <v>5975</v>
      </c>
      <c r="I18" s="192">
        <v>0.1</v>
      </c>
      <c r="J18" s="191">
        <v>6676</v>
      </c>
      <c r="K18" s="191">
        <v>0.1</v>
      </c>
      <c r="L18" s="191">
        <v>265</v>
      </c>
      <c r="M18" s="192">
        <v>0.1</v>
      </c>
      <c r="N18" s="191">
        <v>106</v>
      </c>
      <c r="O18" s="192">
        <v>0.1</v>
      </c>
      <c r="P18" s="216" t="s">
        <v>59</v>
      </c>
      <c r="Q18" s="185"/>
    </row>
    <row r="19" spans="1:17" ht="12.9" customHeight="1" x14ac:dyDescent="0.35">
      <c r="A19" s="188" t="s">
        <v>60</v>
      </c>
      <c r="B19" s="188">
        <v>248</v>
      </c>
      <c r="C19" s="194">
        <v>10.8</v>
      </c>
      <c r="D19" s="188">
        <v>777</v>
      </c>
      <c r="E19" s="194">
        <v>6</v>
      </c>
      <c r="F19" s="190">
        <v>1033</v>
      </c>
      <c r="G19" s="194">
        <v>1.7</v>
      </c>
      <c r="H19" s="188">
        <v>420588</v>
      </c>
      <c r="I19" s="194">
        <v>5.4</v>
      </c>
      <c r="J19" s="188">
        <v>655469</v>
      </c>
      <c r="K19" s="188">
        <v>5.5</v>
      </c>
      <c r="L19" s="188">
        <v>15890</v>
      </c>
      <c r="M19" s="194">
        <v>4.0999999999999996</v>
      </c>
      <c r="N19" s="188">
        <v>3821</v>
      </c>
      <c r="O19" s="194">
        <v>2.2999999999999998</v>
      </c>
      <c r="P19" s="195" t="s">
        <v>61</v>
      </c>
      <c r="Q19" s="185"/>
    </row>
    <row r="20" spans="1:17" ht="12.9" customHeight="1" x14ac:dyDescent="0.35">
      <c r="A20" s="191" t="s">
        <v>62</v>
      </c>
      <c r="B20" s="191">
        <v>7</v>
      </c>
      <c r="C20" s="192">
        <v>0.3</v>
      </c>
      <c r="D20" s="191">
        <v>20</v>
      </c>
      <c r="E20" s="192">
        <v>0.2</v>
      </c>
      <c r="F20" s="193">
        <v>53</v>
      </c>
      <c r="G20" s="192">
        <v>0.1</v>
      </c>
      <c r="H20" s="191">
        <v>6637</v>
      </c>
      <c r="I20" s="192">
        <v>0.1</v>
      </c>
      <c r="J20" s="191">
        <v>14525</v>
      </c>
      <c r="K20" s="191">
        <v>0.1</v>
      </c>
      <c r="L20" s="191">
        <v>236</v>
      </c>
      <c r="M20" s="192">
        <v>0.1</v>
      </c>
      <c r="N20" s="191">
        <v>92</v>
      </c>
      <c r="O20" s="192">
        <v>0</v>
      </c>
      <c r="P20" s="196" t="s">
        <v>63</v>
      </c>
      <c r="Q20" s="186"/>
    </row>
    <row r="21" spans="1:17" ht="12.9" customHeight="1" x14ac:dyDescent="0.35">
      <c r="A21" s="188" t="s">
        <v>64</v>
      </c>
      <c r="B21" s="188">
        <v>4</v>
      </c>
      <c r="C21" s="194">
        <v>0.2</v>
      </c>
      <c r="D21" s="188">
        <v>17</v>
      </c>
      <c r="E21" s="194">
        <v>0.1</v>
      </c>
      <c r="F21" s="190">
        <v>29</v>
      </c>
      <c r="G21" s="194">
        <v>0.1</v>
      </c>
      <c r="H21" s="188">
        <v>2672</v>
      </c>
      <c r="I21" s="194">
        <v>0</v>
      </c>
      <c r="J21" s="188">
        <v>3793</v>
      </c>
      <c r="K21" s="188">
        <v>0</v>
      </c>
      <c r="L21" s="188">
        <v>127</v>
      </c>
      <c r="M21" s="194">
        <v>0</v>
      </c>
      <c r="N21" s="188">
        <v>70</v>
      </c>
      <c r="O21" s="194">
        <v>0</v>
      </c>
      <c r="P21" s="195" t="s">
        <v>65</v>
      </c>
      <c r="Q21" s="185"/>
    </row>
    <row r="22" spans="1:17" ht="12.9" customHeight="1" x14ac:dyDescent="0.35">
      <c r="A22" s="191" t="s">
        <v>66</v>
      </c>
      <c r="B22" s="191">
        <v>8</v>
      </c>
      <c r="C22" s="192">
        <v>0.4</v>
      </c>
      <c r="D22" s="191">
        <v>42</v>
      </c>
      <c r="E22" s="192">
        <v>0.3</v>
      </c>
      <c r="F22" s="193">
        <v>153</v>
      </c>
      <c r="G22" s="192">
        <v>0.3</v>
      </c>
      <c r="H22" s="191">
        <v>8799</v>
      </c>
      <c r="I22" s="192">
        <v>0.1</v>
      </c>
      <c r="J22" s="191">
        <v>26139</v>
      </c>
      <c r="K22" s="191">
        <v>0.2</v>
      </c>
      <c r="L22" s="191">
        <v>807</v>
      </c>
      <c r="M22" s="192">
        <v>0.2</v>
      </c>
      <c r="N22" s="191">
        <v>217</v>
      </c>
      <c r="O22" s="192">
        <v>0.1</v>
      </c>
      <c r="P22" s="196" t="s">
        <v>67</v>
      </c>
      <c r="Q22" s="185"/>
    </row>
    <row r="23" spans="1:17" ht="12.9" customHeight="1" x14ac:dyDescent="0.35">
      <c r="A23" s="188" t="s">
        <v>68</v>
      </c>
      <c r="B23" s="188">
        <v>9</v>
      </c>
      <c r="C23" s="194">
        <v>0.4</v>
      </c>
      <c r="D23" s="188">
        <v>25</v>
      </c>
      <c r="E23" s="194">
        <v>0.2</v>
      </c>
      <c r="F23" s="190">
        <v>56</v>
      </c>
      <c r="G23" s="194">
        <v>0.1</v>
      </c>
      <c r="H23" s="188">
        <v>15535</v>
      </c>
      <c r="I23" s="194">
        <v>0.2</v>
      </c>
      <c r="J23" s="188">
        <v>22975</v>
      </c>
      <c r="K23" s="188">
        <v>0.2</v>
      </c>
      <c r="L23" s="188">
        <v>311</v>
      </c>
      <c r="M23" s="194">
        <v>0.1</v>
      </c>
      <c r="N23" s="188">
        <v>81</v>
      </c>
      <c r="O23" s="194">
        <v>0</v>
      </c>
      <c r="P23" s="195" t="s">
        <v>69</v>
      </c>
      <c r="Q23" s="186"/>
    </row>
    <row r="24" spans="1:17" ht="12.9" customHeight="1" x14ac:dyDescent="0.35">
      <c r="A24" s="191" t="s">
        <v>70</v>
      </c>
      <c r="B24" s="191">
        <v>49</v>
      </c>
      <c r="C24" s="192">
        <v>2.1</v>
      </c>
      <c r="D24" s="191">
        <v>315</v>
      </c>
      <c r="E24" s="192">
        <v>2.4</v>
      </c>
      <c r="F24" s="193">
        <v>1136</v>
      </c>
      <c r="G24" s="192">
        <v>1.8</v>
      </c>
      <c r="H24" s="191">
        <v>88887</v>
      </c>
      <c r="I24" s="192">
        <v>1.1000000000000001</v>
      </c>
      <c r="J24" s="191">
        <v>165764</v>
      </c>
      <c r="K24" s="191">
        <v>1.4</v>
      </c>
      <c r="L24" s="191">
        <v>5920</v>
      </c>
      <c r="M24" s="192">
        <v>1.5</v>
      </c>
      <c r="N24" s="191">
        <v>2514</v>
      </c>
      <c r="O24" s="192">
        <v>1.5</v>
      </c>
      <c r="P24" s="196" t="s">
        <v>71</v>
      </c>
      <c r="Q24" s="185"/>
    </row>
    <row r="25" spans="1:17" ht="15" customHeight="1" thickBot="1" x14ac:dyDescent="0.4">
      <c r="A25" s="208" t="s">
        <v>72</v>
      </c>
      <c r="B25" s="208">
        <v>2291</v>
      </c>
      <c r="C25" s="215">
        <v>100.00000000000001</v>
      </c>
      <c r="D25" s="208">
        <v>12989</v>
      </c>
      <c r="E25" s="215">
        <v>100</v>
      </c>
      <c r="F25" s="209">
        <v>61828</v>
      </c>
      <c r="G25" s="215">
        <v>99.999999999999957</v>
      </c>
      <c r="H25" s="208">
        <v>7804721</v>
      </c>
      <c r="I25" s="215">
        <v>99.999999999999986</v>
      </c>
      <c r="J25" s="208">
        <v>11930335</v>
      </c>
      <c r="K25" s="208">
        <v>100.00000000000001</v>
      </c>
      <c r="L25" s="208">
        <v>384688</v>
      </c>
      <c r="M25" s="215">
        <v>99.999999999999957</v>
      </c>
      <c r="N25" s="208">
        <v>168343</v>
      </c>
      <c r="O25" s="215">
        <v>99.999999999999972</v>
      </c>
      <c r="P25" s="210" t="s">
        <v>73</v>
      </c>
    </row>
    <row r="28" spans="1:17" ht="25.5" customHeight="1" x14ac:dyDescent="0.35">
      <c r="B28" s="10"/>
    </row>
    <row r="30" spans="1:17" ht="25.5" customHeight="1" x14ac:dyDescent="0.35">
      <c r="B30" s="10"/>
    </row>
    <row r="31" spans="1:17" ht="25.5" customHeight="1" x14ac:dyDescent="0.35">
      <c r="B31" s="10"/>
    </row>
    <row r="36" spans="2:2" ht="25.5" customHeight="1" x14ac:dyDescent="0.35">
      <c r="B36" s="10"/>
    </row>
  </sheetData>
  <mergeCells count="17">
    <mergeCell ref="M4:M5"/>
    <mergeCell ref="O4:O5"/>
    <mergeCell ref="A1:P1"/>
    <mergeCell ref="A2:P2"/>
    <mergeCell ref="A3:B3"/>
    <mergeCell ref="O3:P3"/>
    <mergeCell ref="A4:A6"/>
    <mergeCell ref="B4:B5"/>
    <mergeCell ref="C4:C5"/>
    <mergeCell ref="D4:D5"/>
    <mergeCell ref="E4:E5"/>
    <mergeCell ref="G4:G5"/>
    <mergeCell ref="P4:P6"/>
    <mergeCell ref="H4:H5"/>
    <mergeCell ref="I4:I5"/>
    <mergeCell ref="J4:J5"/>
    <mergeCell ref="K4:K5"/>
  </mergeCells>
  <printOptions horizontalCentered="1"/>
  <pageMargins left="0.196850393700787" right="0.43307086614173201" top="0.74803149606299202" bottom="0.74803149606299202" header="0.31496062992126" footer="0.31496062992126"/>
  <pageSetup paperSize="9" firstPageNumber="5" fitToWidth="0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9"/>
  <sheetViews>
    <sheetView rightToLeft="1" zoomScale="96" zoomScaleNormal="96" workbookViewId="0">
      <selection activeCell="K148" sqref="K148:M148"/>
    </sheetView>
  </sheetViews>
  <sheetFormatPr defaultColWidth="9.07421875" defaultRowHeight="21" customHeight="1" x14ac:dyDescent="0.35"/>
  <cols>
    <col min="1" max="1" width="4.23046875" style="82" customWidth="1"/>
    <col min="2" max="2" width="4.07421875" style="82" customWidth="1"/>
    <col min="3" max="3" width="6.53515625" style="12" customWidth="1"/>
    <col min="4" max="9" width="8.23046875" style="4" customWidth="1"/>
    <col min="10" max="10" width="11.84375" style="4" customWidth="1"/>
    <col min="11" max="11" width="7.84375" style="9" customWidth="1"/>
    <col min="12" max="12" width="5.53515625" style="85" customWidth="1"/>
    <col min="13" max="13" width="4.69140625" style="82" customWidth="1"/>
    <col min="14" max="16384" width="9.07421875" style="4"/>
  </cols>
  <sheetData>
    <row r="1" spans="1:13" ht="21" customHeight="1" x14ac:dyDescent="0.35">
      <c r="A1" s="243" t="s">
        <v>192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28.1" customHeight="1" x14ac:dyDescent="0.35">
      <c r="A2" s="244" t="s">
        <v>193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" customHeight="1" thickBot="1" x14ac:dyDescent="0.4">
      <c r="A3" s="246"/>
      <c r="B3" s="246"/>
      <c r="C3" s="246"/>
      <c r="D3" s="7"/>
      <c r="E3" s="16"/>
      <c r="F3" s="16"/>
      <c r="G3" s="16"/>
      <c r="H3" s="16"/>
      <c r="I3" s="16"/>
      <c r="J3" s="16"/>
      <c r="K3" s="245"/>
      <c r="L3" s="245"/>
      <c r="M3" s="245"/>
    </row>
    <row r="4" spans="1:13" ht="36" customHeight="1" thickTop="1" x14ac:dyDescent="0.35">
      <c r="A4" s="235" t="s">
        <v>74</v>
      </c>
      <c r="B4" s="235" t="s">
        <v>75</v>
      </c>
      <c r="C4" s="237" t="s">
        <v>76</v>
      </c>
      <c r="D4" s="87" t="s">
        <v>77</v>
      </c>
      <c r="E4" s="87" t="s">
        <v>78</v>
      </c>
      <c r="F4" s="87" t="s">
        <v>79</v>
      </c>
      <c r="G4" s="87" t="s">
        <v>80</v>
      </c>
      <c r="H4" s="87" t="s">
        <v>81</v>
      </c>
      <c r="I4" s="87" t="s">
        <v>82</v>
      </c>
      <c r="J4" s="87" t="s">
        <v>83</v>
      </c>
      <c r="K4" s="239" t="s">
        <v>84</v>
      </c>
      <c r="L4" s="241" t="s">
        <v>85</v>
      </c>
      <c r="M4" s="241" t="s">
        <v>26</v>
      </c>
    </row>
    <row r="5" spans="1:13" ht="36" customHeight="1" x14ac:dyDescent="0.35">
      <c r="A5" s="236"/>
      <c r="B5" s="236"/>
      <c r="C5" s="238"/>
      <c r="D5" s="96" t="s">
        <v>86</v>
      </c>
      <c r="E5" s="96" t="s">
        <v>87</v>
      </c>
      <c r="F5" s="96" t="s">
        <v>88</v>
      </c>
      <c r="G5" s="96" t="s">
        <v>89</v>
      </c>
      <c r="H5" s="96" t="s">
        <v>90</v>
      </c>
      <c r="I5" s="96" t="s">
        <v>91</v>
      </c>
      <c r="J5" s="96" t="s">
        <v>73</v>
      </c>
      <c r="K5" s="240"/>
      <c r="L5" s="242"/>
      <c r="M5" s="242"/>
    </row>
    <row r="6" spans="1:13" ht="22.5" customHeight="1" x14ac:dyDescent="0.35">
      <c r="A6" s="249" t="s">
        <v>36</v>
      </c>
      <c r="B6" s="251" t="s">
        <v>92</v>
      </c>
      <c r="C6" s="93" t="s">
        <v>93</v>
      </c>
      <c r="D6" s="94">
        <v>2</v>
      </c>
      <c r="E6" s="94">
        <v>20</v>
      </c>
      <c r="F6" s="94">
        <v>7</v>
      </c>
      <c r="G6" s="94">
        <v>6</v>
      </c>
      <c r="H6" s="94">
        <v>16</v>
      </c>
      <c r="I6" s="94">
        <v>26</v>
      </c>
      <c r="J6" s="94">
        <f>SUM(D6:I6)</f>
        <v>77</v>
      </c>
      <c r="K6" s="95" t="s">
        <v>94</v>
      </c>
      <c r="L6" s="252" t="s">
        <v>95</v>
      </c>
      <c r="M6" s="249" t="s">
        <v>37</v>
      </c>
    </row>
    <row r="7" spans="1:13" ht="22.5" customHeight="1" x14ac:dyDescent="0.35">
      <c r="A7" s="250"/>
      <c r="B7" s="247"/>
      <c r="C7" s="63" t="s">
        <v>96</v>
      </c>
      <c r="D7" s="19">
        <v>1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1</v>
      </c>
      <c r="K7" s="90" t="s">
        <v>97</v>
      </c>
      <c r="L7" s="248"/>
      <c r="M7" s="250"/>
    </row>
    <row r="8" spans="1:13" ht="22.5" customHeight="1" x14ac:dyDescent="0.35">
      <c r="A8" s="250"/>
      <c r="B8" s="247"/>
      <c r="C8" s="69" t="s">
        <v>98</v>
      </c>
      <c r="D8" s="91">
        <f>SUM(D6:D7)</f>
        <v>3</v>
      </c>
      <c r="E8" s="167">
        <f t="shared" ref="E8:J8" si="0">SUM(E6:E7)</f>
        <v>20</v>
      </c>
      <c r="F8" s="167">
        <f t="shared" si="0"/>
        <v>7</v>
      </c>
      <c r="G8" s="167">
        <f t="shared" si="0"/>
        <v>6</v>
      </c>
      <c r="H8" s="167">
        <f t="shared" si="0"/>
        <v>16</v>
      </c>
      <c r="I8" s="167">
        <f t="shared" si="0"/>
        <v>26</v>
      </c>
      <c r="J8" s="167">
        <f t="shared" si="0"/>
        <v>78</v>
      </c>
      <c r="K8" s="66" t="s">
        <v>73</v>
      </c>
      <c r="L8" s="248"/>
      <c r="M8" s="250"/>
    </row>
    <row r="9" spans="1:13" ht="22.5" customHeight="1" x14ac:dyDescent="0.35">
      <c r="A9" s="250"/>
      <c r="B9" s="247" t="s">
        <v>99</v>
      </c>
      <c r="C9" s="68" t="s">
        <v>93</v>
      </c>
      <c r="D9" s="88">
        <v>0</v>
      </c>
      <c r="E9" s="88">
        <v>2</v>
      </c>
      <c r="F9" s="88">
        <v>3</v>
      </c>
      <c r="G9" s="88">
        <v>2</v>
      </c>
      <c r="H9" s="88">
        <v>8</v>
      </c>
      <c r="I9" s="88">
        <v>18</v>
      </c>
      <c r="J9" s="88">
        <f>SUM(D9:I9)</f>
        <v>33</v>
      </c>
      <c r="K9" s="89" t="s">
        <v>94</v>
      </c>
      <c r="L9" s="248" t="s">
        <v>100</v>
      </c>
      <c r="M9" s="250"/>
    </row>
    <row r="10" spans="1:13" ht="22.5" customHeight="1" x14ac:dyDescent="0.35">
      <c r="A10" s="250"/>
      <c r="B10" s="247"/>
      <c r="C10" s="63" t="s">
        <v>96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f t="shared" ref="J10:J11" si="1">SUM(D10:I10)</f>
        <v>0</v>
      </c>
      <c r="K10" s="90" t="s">
        <v>97</v>
      </c>
      <c r="L10" s="248"/>
      <c r="M10" s="250"/>
    </row>
    <row r="11" spans="1:13" ht="22.5" customHeight="1" x14ac:dyDescent="0.35">
      <c r="A11" s="250"/>
      <c r="B11" s="247"/>
      <c r="C11" s="69" t="s">
        <v>98</v>
      </c>
      <c r="D11" s="91">
        <f>SUM(D9:D10)</f>
        <v>0</v>
      </c>
      <c r="E11" s="167">
        <f t="shared" ref="E11:I11" si="2">SUM(E9:E10)</f>
        <v>2</v>
      </c>
      <c r="F11" s="167">
        <f t="shared" si="2"/>
        <v>3</v>
      </c>
      <c r="G11" s="167">
        <f t="shared" si="2"/>
        <v>2</v>
      </c>
      <c r="H11" s="167">
        <f t="shared" si="2"/>
        <v>8</v>
      </c>
      <c r="I11" s="167">
        <f t="shared" si="2"/>
        <v>18</v>
      </c>
      <c r="J11" s="167">
        <f t="shared" si="1"/>
        <v>33</v>
      </c>
      <c r="K11" s="66" t="s">
        <v>73</v>
      </c>
      <c r="L11" s="248"/>
      <c r="M11" s="250"/>
    </row>
    <row r="12" spans="1:13" ht="22.5" customHeight="1" x14ac:dyDescent="0.35">
      <c r="A12" s="250"/>
      <c r="B12" s="247" t="s">
        <v>101</v>
      </c>
      <c r="C12" s="68" t="s">
        <v>93</v>
      </c>
      <c r="D12" s="88">
        <v>1</v>
      </c>
      <c r="E12" s="88">
        <v>0</v>
      </c>
      <c r="F12" s="88">
        <v>3</v>
      </c>
      <c r="G12" s="88">
        <v>0</v>
      </c>
      <c r="H12" s="88">
        <v>0</v>
      </c>
      <c r="I12" s="88">
        <v>0</v>
      </c>
      <c r="J12" s="88">
        <v>4</v>
      </c>
      <c r="K12" s="89" t="s">
        <v>94</v>
      </c>
      <c r="L12" s="248" t="s">
        <v>102</v>
      </c>
      <c r="M12" s="250"/>
    </row>
    <row r="13" spans="1:13" ht="22.5" customHeight="1" x14ac:dyDescent="0.35">
      <c r="A13" s="250"/>
      <c r="B13" s="247"/>
      <c r="C13" s="63" t="s">
        <v>96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90" t="s">
        <v>97</v>
      </c>
      <c r="L13" s="248"/>
      <c r="M13" s="250"/>
    </row>
    <row r="14" spans="1:13" ht="22.5" customHeight="1" x14ac:dyDescent="0.35">
      <c r="A14" s="250"/>
      <c r="B14" s="247"/>
      <c r="C14" s="69" t="s">
        <v>98</v>
      </c>
      <c r="D14" s="91">
        <f>SUM(D12:D13)</f>
        <v>1</v>
      </c>
      <c r="E14" s="167">
        <f t="shared" ref="E14:J14" si="3">SUM(E12:E13)</f>
        <v>0</v>
      </c>
      <c r="F14" s="167">
        <f t="shared" si="3"/>
        <v>3</v>
      </c>
      <c r="G14" s="167">
        <f t="shared" si="3"/>
        <v>0</v>
      </c>
      <c r="H14" s="167">
        <f t="shared" si="3"/>
        <v>0</v>
      </c>
      <c r="I14" s="167">
        <f t="shared" si="3"/>
        <v>0</v>
      </c>
      <c r="J14" s="167">
        <f t="shared" si="3"/>
        <v>4</v>
      </c>
      <c r="K14" s="66" t="s">
        <v>73</v>
      </c>
      <c r="L14" s="248"/>
      <c r="M14" s="250"/>
    </row>
    <row r="15" spans="1:13" ht="22.5" customHeight="1" x14ac:dyDescent="0.35">
      <c r="A15" s="250"/>
      <c r="B15" s="247" t="s">
        <v>72</v>
      </c>
      <c r="C15" s="68" t="s">
        <v>93</v>
      </c>
      <c r="D15" s="88">
        <f>D6+D9+D12</f>
        <v>3</v>
      </c>
      <c r="E15" s="88">
        <f t="shared" ref="E15:J15" si="4">E6+E9+E12</f>
        <v>22</v>
      </c>
      <c r="F15" s="88">
        <f t="shared" si="4"/>
        <v>13</v>
      </c>
      <c r="G15" s="88">
        <f t="shared" si="4"/>
        <v>8</v>
      </c>
      <c r="H15" s="88">
        <f t="shared" si="4"/>
        <v>24</v>
      </c>
      <c r="I15" s="88">
        <f t="shared" si="4"/>
        <v>44</v>
      </c>
      <c r="J15" s="88">
        <f t="shared" si="4"/>
        <v>114</v>
      </c>
      <c r="K15" s="89" t="s">
        <v>94</v>
      </c>
      <c r="L15" s="248" t="s">
        <v>73</v>
      </c>
      <c r="M15" s="250"/>
    </row>
    <row r="16" spans="1:13" ht="22.5" customHeight="1" x14ac:dyDescent="0.35">
      <c r="A16" s="250"/>
      <c r="B16" s="247"/>
      <c r="C16" s="63" t="s">
        <v>96</v>
      </c>
      <c r="D16" s="19">
        <f t="shared" ref="D16:J16" si="5">D7+D10+D13</f>
        <v>1</v>
      </c>
      <c r="E16" s="19">
        <f t="shared" si="5"/>
        <v>0</v>
      </c>
      <c r="F16" s="19">
        <f t="shared" si="5"/>
        <v>0</v>
      </c>
      <c r="G16" s="19">
        <f t="shared" si="5"/>
        <v>0</v>
      </c>
      <c r="H16" s="19">
        <f t="shared" si="5"/>
        <v>0</v>
      </c>
      <c r="I16" s="19">
        <f t="shared" si="5"/>
        <v>0</v>
      </c>
      <c r="J16" s="19">
        <f t="shared" si="5"/>
        <v>1</v>
      </c>
      <c r="K16" s="90" t="s">
        <v>97</v>
      </c>
      <c r="L16" s="248"/>
      <c r="M16" s="250"/>
    </row>
    <row r="17" spans="1:13" ht="22.5" customHeight="1" x14ac:dyDescent="0.35">
      <c r="A17" s="250"/>
      <c r="B17" s="247"/>
      <c r="C17" s="69" t="s">
        <v>98</v>
      </c>
      <c r="D17" s="167">
        <f t="shared" ref="D17:J17" si="6">D8+D11+D14</f>
        <v>4</v>
      </c>
      <c r="E17" s="167">
        <f t="shared" si="6"/>
        <v>22</v>
      </c>
      <c r="F17" s="167">
        <f t="shared" si="6"/>
        <v>13</v>
      </c>
      <c r="G17" s="167">
        <f t="shared" si="6"/>
        <v>8</v>
      </c>
      <c r="H17" s="167">
        <f t="shared" si="6"/>
        <v>24</v>
      </c>
      <c r="I17" s="167">
        <f t="shared" si="6"/>
        <v>44</v>
      </c>
      <c r="J17" s="167">
        <f t="shared" si="6"/>
        <v>115</v>
      </c>
      <c r="K17" s="66" t="s">
        <v>73</v>
      </c>
      <c r="L17" s="248"/>
      <c r="M17" s="250"/>
    </row>
    <row r="18" spans="1:13" ht="22.5" customHeight="1" x14ac:dyDescent="0.35">
      <c r="A18" s="250" t="s">
        <v>103</v>
      </c>
      <c r="B18" s="247" t="s">
        <v>92</v>
      </c>
      <c r="C18" s="68" t="s">
        <v>93</v>
      </c>
      <c r="D18" s="88">
        <v>0</v>
      </c>
      <c r="E18" s="88">
        <v>1</v>
      </c>
      <c r="F18" s="88">
        <v>0</v>
      </c>
      <c r="G18" s="88">
        <v>1</v>
      </c>
      <c r="H18" s="88">
        <v>0</v>
      </c>
      <c r="I18" s="88">
        <v>10</v>
      </c>
      <c r="J18" s="88">
        <v>12</v>
      </c>
      <c r="K18" s="89" t="s">
        <v>94</v>
      </c>
      <c r="L18" s="248" t="s">
        <v>95</v>
      </c>
      <c r="M18" s="250" t="s">
        <v>39</v>
      </c>
    </row>
    <row r="19" spans="1:13" ht="22.5" customHeight="1" x14ac:dyDescent="0.35">
      <c r="A19" s="250"/>
      <c r="B19" s="247"/>
      <c r="C19" s="63" t="s">
        <v>96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1</v>
      </c>
      <c r="K19" s="90" t="s">
        <v>97</v>
      </c>
      <c r="L19" s="248"/>
      <c r="M19" s="250"/>
    </row>
    <row r="20" spans="1:13" ht="22.5" customHeight="1" x14ac:dyDescent="0.35">
      <c r="A20" s="250"/>
      <c r="B20" s="247"/>
      <c r="C20" s="69" t="s">
        <v>98</v>
      </c>
      <c r="D20" s="91">
        <f>SUM(D18:D19)</f>
        <v>0</v>
      </c>
      <c r="E20" s="167">
        <f t="shared" ref="E20:J20" si="7">SUM(E18:E19)</f>
        <v>1</v>
      </c>
      <c r="F20" s="167">
        <f t="shared" si="7"/>
        <v>0</v>
      </c>
      <c r="G20" s="167">
        <f t="shared" si="7"/>
        <v>1</v>
      </c>
      <c r="H20" s="167">
        <f t="shared" si="7"/>
        <v>1</v>
      </c>
      <c r="I20" s="167">
        <f t="shared" si="7"/>
        <v>10</v>
      </c>
      <c r="J20" s="167">
        <f t="shared" si="7"/>
        <v>13</v>
      </c>
      <c r="K20" s="66" t="s">
        <v>73</v>
      </c>
      <c r="L20" s="248"/>
      <c r="M20" s="250"/>
    </row>
    <row r="21" spans="1:13" ht="22.5" customHeight="1" x14ac:dyDescent="0.35">
      <c r="A21" s="250"/>
      <c r="B21" s="247" t="s">
        <v>104</v>
      </c>
      <c r="C21" s="68" t="s">
        <v>93</v>
      </c>
      <c r="D21" s="88">
        <v>0</v>
      </c>
      <c r="E21" s="88">
        <v>0</v>
      </c>
      <c r="F21" s="88">
        <v>1</v>
      </c>
      <c r="G21" s="88">
        <v>0</v>
      </c>
      <c r="H21" s="88">
        <v>0</v>
      </c>
      <c r="I21" s="88">
        <v>0</v>
      </c>
      <c r="J21" s="88">
        <v>1</v>
      </c>
      <c r="K21" s="89" t="s">
        <v>94</v>
      </c>
      <c r="L21" s="248" t="s">
        <v>105</v>
      </c>
      <c r="M21" s="250"/>
    </row>
    <row r="22" spans="1:13" ht="22.5" customHeight="1" x14ac:dyDescent="0.35">
      <c r="A22" s="250"/>
      <c r="B22" s="247"/>
      <c r="C22" s="63" t="s">
        <v>96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90" t="s">
        <v>97</v>
      </c>
      <c r="L22" s="248"/>
      <c r="M22" s="250"/>
    </row>
    <row r="23" spans="1:13" ht="22.5" customHeight="1" x14ac:dyDescent="0.35">
      <c r="A23" s="250"/>
      <c r="B23" s="247"/>
      <c r="C23" s="69" t="s">
        <v>98</v>
      </c>
      <c r="D23" s="91">
        <f>SUM(D21:D22)</f>
        <v>0</v>
      </c>
      <c r="E23" s="167">
        <f t="shared" ref="E23:J23" si="8">SUM(E21:E22)</f>
        <v>0</v>
      </c>
      <c r="F23" s="167">
        <f t="shared" si="8"/>
        <v>1</v>
      </c>
      <c r="G23" s="167">
        <f t="shared" si="8"/>
        <v>0</v>
      </c>
      <c r="H23" s="167">
        <f t="shared" si="8"/>
        <v>0</v>
      </c>
      <c r="I23" s="167">
        <f t="shared" si="8"/>
        <v>0</v>
      </c>
      <c r="J23" s="167">
        <f t="shared" si="8"/>
        <v>1</v>
      </c>
      <c r="K23" s="66" t="s">
        <v>73</v>
      </c>
      <c r="L23" s="248"/>
      <c r="M23" s="250"/>
    </row>
    <row r="24" spans="1:13" ht="22.5" customHeight="1" x14ac:dyDescent="0.35">
      <c r="A24" s="250"/>
      <c r="B24" s="247" t="s">
        <v>101</v>
      </c>
      <c r="C24" s="68" t="s">
        <v>93</v>
      </c>
      <c r="D24" s="88">
        <v>0</v>
      </c>
      <c r="E24" s="88">
        <v>0</v>
      </c>
      <c r="F24" s="88">
        <v>1</v>
      </c>
      <c r="G24" s="88">
        <v>0</v>
      </c>
      <c r="H24" s="88">
        <v>0</v>
      </c>
      <c r="I24" s="88">
        <v>0</v>
      </c>
      <c r="J24" s="88">
        <v>1</v>
      </c>
      <c r="K24" s="89" t="s">
        <v>94</v>
      </c>
      <c r="L24" s="248" t="s">
        <v>102</v>
      </c>
      <c r="M24" s="250"/>
    </row>
    <row r="25" spans="1:13" ht="22.5" customHeight="1" x14ac:dyDescent="0.35">
      <c r="A25" s="250"/>
      <c r="B25" s="247"/>
      <c r="C25" s="63" t="s">
        <v>96</v>
      </c>
      <c r="D25" s="19">
        <v>0</v>
      </c>
      <c r="E25" s="19">
        <v>0</v>
      </c>
      <c r="F25" s="19">
        <v>1</v>
      </c>
      <c r="G25" s="19">
        <v>0</v>
      </c>
      <c r="H25" s="19">
        <v>1</v>
      </c>
      <c r="I25" s="19">
        <v>0</v>
      </c>
      <c r="J25" s="19">
        <v>2</v>
      </c>
      <c r="K25" s="90" t="s">
        <v>97</v>
      </c>
      <c r="L25" s="248"/>
      <c r="M25" s="250"/>
    </row>
    <row r="26" spans="1:13" ht="22.5" customHeight="1" x14ac:dyDescent="0.35">
      <c r="A26" s="250"/>
      <c r="B26" s="247"/>
      <c r="C26" s="69" t="s">
        <v>98</v>
      </c>
      <c r="D26" s="91">
        <f>SUM(D24:D25)</f>
        <v>0</v>
      </c>
      <c r="E26" s="167">
        <f t="shared" ref="E26:J26" si="9">SUM(E24:E25)</f>
        <v>0</v>
      </c>
      <c r="F26" s="167">
        <f t="shared" si="9"/>
        <v>2</v>
      </c>
      <c r="G26" s="167">
        <f t="shared" si="9"/>
        <v>0</v>
      </c>
      <c r="H26" s="167">
        <f t="shared" si="9"/>
        <v>1</v>
      </c>
      <c r="I26" s="167">
        <f t="shared" si="9"/>
        <v>0</v>
      </c>
      <c r="J26" s="167">
        <f t="shared" si="9"/>
        <v>3</v>
      </c>
      <c r="K26" s="66" t="s">
        <v>73</v>
      </c>
      <c r="L26" s="248"/>
      <c r="M26" s="250"/>
    </row>
    <row r="27" spans="1:13" ht="22.5" customHeight="1" x14ac:dyDescent="0.35">
      <c r="A27" s="250"/>
      <c r="B27" s="247" t="s">
        <v>72</v>
      </c>
      <c r="C27" s="68" t="s">
        <v>93</v>
      </c>
      <c r="D27" s="88">
        <f>D18+D21+D24</f>
        <v>0</v>
      </c>
      <c r="E27" s="88">
        <f t="shared" ref="E27:J27" si="10">E18+E21+E24</f>
        <v>1</v>
      </c>
      <c r="F27" s="88">
        <f t="shared" si="10"/>
        <v>2</v>
      </c>
      <c r="G27" s="88">
        <f t="shared" si="10"/>
        <v>1</v>
      </c>
      <c r="H27" s="88">
        <f t="shared" si="10"/>
        <v>0</v>
      </c>
      <c r="I27" s="88">
        <f t="shared" si="10"/>
        <v>10</v>
      </c>
      <c r="J27" s="88">
        <f t="shared" si="10"/>
        <v>14</v>
      </c>
      <c r="K27" s="89" t="s">
        <v>94</v>
      </c>
      <c r="L27" s="248" t="s">
        <v>73</v>
      </c>
      <c r="M27" s="250"/>
    </row>
    <row r="28" spans="1:13" ht="22.5" customHeight="1" x14ac:dyDescent="0.35">
      <c r="A28" s="250"/>
      <c r="B28" s="247"/>
      <c r="C28" s="63" t="s">
        <v>96</v>
      </c>
      <c r="D28" s="19">
        <f>D19+D22+D25</f>
        <v>0</v>
      </c>
      <c r="E28" s="19">
        <f t="shared" ref="E28:J28" si="11">E19+E22+E25</f>
        <v>0</v>
      </c>
      <c r="F28" s="19">
        <f t="shared" si="11"/>
        <v>1</v>
      </c>
      <c r="G28" s="19">
        <f t="shared" si="11"/>
        <v>0</v>
      </c>
      <c r="H28" s="19">
        <f t="shared" si="11"/>
        <v>2</v>
      </c>
      <c r="I28" s="19">
        <f t="shared" si="11"/>
        <v>0</v>
      </c>
      <c r="J28" s="19">
        <f t="shared" si="11"/>
        <v>3</v>
      </c>
      <c r="K28" s="90" t="s">
        <v>97</v>
      </c>
      <c r="L28" s="248"/>
      <c r="M28" s="250"/>
    </row>
    <row r="29" spans="1:13" ht="22.5" customHeight="1" thickBot="1" x14ac:dyDescent="0.4">
      <c r="A29" s="254"/>
      <c r="B29" s="253"/>
      <c r="C29" s="74" t="s">
        <v>98</v>
      </c>
      <c r="D29" s="92">
        <f>SUM(D27:D28)</f>
        <v>0</v>
      </c>
      <c r="E29" s="169">
        <f t="shared" ref="E29:J29" si="12">SUM(E27:E28)</f>
        <v>1</v>
      </c>
      <c r="F29" s="169">
        <f t="shared" si="12"/>
        <v>3</v>
      </c>
      <c r="G29" s="169">
        <f t="shared" si="12"/>
        <v>1</v>
      </c>
      <c r="H29" s="169">
        <f t="shared" si="12"/>
        <v>2</v>
      </c>
      <c r="I29" s="169">
        <f t="shared" si="12"/>
        <v>10</v>
      </c>
      <c r="J29" s="169">
        <f t="shared" si="12"/>
        <v>17</v>
      </c>
      <c r="K29" s="73" t="s">
        <v>73</v>
      </c>
      <c r="L29" s="255"/>
      <c r="M29" s="254"/>
    </row>
    <row r="30" spans="1:13" s="218" customFormat="1" ht="22.5" customHeight="1" thickTop="1" x14ac:dyDescent="0.35">
      <c r="A30" s="83"/>
      <c r="B30" s="83"/>
      <c r="C30" s="13"/>
      <c r="D30" s="214"/>
      <c r="E30" s="214"/>
      <c r="F30" s="214"/>
      <c r="G30" s="214"/>
      <c r="H30" s="214"/>
      <c r="I30" s="214"/>
      <c r="J30" s="214"/>
      <c r="K30" s="217"/>
      <c r="L30" s="86"/>
      <c r="M30" s="83"/>
    </row>
    <row r="31" spans="1:13" s="218" customFormat="1" ht="22.5" customHeight="1" x14ac:dyDescent="0.35">
      <c r="A31" s="83"/>
      <c r="B31" s="83"/>
      <c r="C31" s="13"/>
      <c r="D31" s="214"/>
      <c r="E31" s="214"/>
      <c r="F31" s="214"/>
      <c r="G31" s="214"/>
      <c r="H31" s="214"/>
      <c r="I31" s="214"/>
      <c r="J31" s="214"/>
      <c r="K31" s="217"/>
      <c r="L31" s="86"/>
      <c r="M31" s="83"/>
    </row>
    <row r="32" spans="1:13" ht="26.15" customHeight="1" x14ac:dyDescent="0.35">
      <c r="A32" s="243" t="s">
        <v>192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</row>
    <row r="33" spans="1:13" ht="33" customHeight="1" x14ac:dyDescent="0.35">
      <c r="A33" s="244" t="s">
        <v>193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  <row r="34" spans="1:13" ht="21" customHeight="1" thickBot="1" x14ac:dyDescent="0.4">
      <c r="A34" s="262"/>
      <c r="B34" s="262"/>
      <c r="C34" s="262"/>
      <c r="D34" s="262"/>
      <c r="E34" s="65"/>
      <c r="F34" s="65"/>
      <c r="G34" s="65"/>
      <c r="H34" s="65"/>
      <c r="I34" s="65"/>
      <c r="J34" s="263"/>
      <c r="K34" s="263"/>
      <c r="L34" s="263"/>
      <c r="M34" s="263"/>
    </row>
    <row r="35" spans="1:13" ht="47.6" customHeight="1" thickTop="1" x14ac:dyDescent="0.35">
      <c r="A35" s="235" t="s">
        <v>74</v>
      </c>
      <c r="B35" s="235" t="s">
        <v>75</v>
      </c>
      <c r="C35" s="237" t="s">
        <v>76</v>
      </c>
      <c r="D35" s="87" t="s">
        <v>77</v>
      </c>
      <c r="E35" s="87" t="s">
        <v>78</v>
      </c>
      <c r="F35" s="87" t="s">
        <v>79</v>
      </c>
      <c r="G35" s="87" t="s">
        <v>80</v>
      </c>
      <c r="H35" s="87" t="s">
        <v>81</v>
      </c>
      <c r="I35" s="87" t="s">
        <v>82</v>
      </c>
      <c r="J35" s="87" t="s">
        <v>83</v>
      </c>
      <c r="K35" s="239" t="s">
        <v>84</v>
      </c>
      <c r="L35" s="241" t="s">
        <v>85</v>
      </c>
      <c r="M35" s="241" t="s">
        <v>26</v>
      </c>
    </row>
    <row r="36" spans="1:13" ht="47.6" customHeight="1" x14ac:dyDescent="0.35">
      <c r="A36" s="236"/>
      <c r="B36" s="236"/>
      <c r="C36" s="238"/>
      <c r="D36" s="96" t="s">
        <v>86</v>
      </c>
      <c r="E36" s="96" t="s">
        <v>87</v>
      </c>
      <c r="F36" s="96" t="s">
        <v>88</v>
      </c>
      <c r="G36" s="96" t="s">
        <v>89</v>
      </c>
      <c r="H36" s="96" t="s">
        <v>90</v>
      </c>
      <c r="I36" s="96" t="s">
        <v>91</v>
      </c>
      <c r="J36" s="96" t="s">
        <v>73</v>
      </c>
      <c r="K36" s="240"/>
      <c r="L36" s="242"/>
      <c r="M36" s="242"/>
    </row>
    <row r="37" spans="1:13" ht="24.65" customHeight="1" x14ac:dyDescent="0.35">
      <c r="A37" s="249" t="s">
        <v>40</v>
      </c>
      <c r="B37" s="251" t="s">
        <v>92</v>
      </c>
      <c r="C37" s="93" t="s">
        <v>93</v>
      </c>
      <c r="D37" s="94">
        <v>7</v>
      </c>
      <c r="E37" s="94">
        <v>10</v>
      </c>
      <c r="F37" s="94">
        <v>14</v>
      </c>
      <c r="G37" s="94">
        <v>19</v>
      </c>
      <c r="H37" s="94">
        <v>51</v>
      </c>
      <c r="I37" s="94">
        <v>68</v>
      </c>
      <c r="J37" s="94">
        <v>169</v>
      </c>
      <c r="K37" s="95" t="s">
        <v>94</v>
      </c>
      <c r="L37" s="252" t="s">
        <v>95</v>
      </c>
      <c r="M37" s="249" t="s">
        <v>41</v>
      </c>
    </row>
    <row r="38" spans="1:13" ht="24.65" customHeight="1" x14ac:dyDescent="0.35">
      <c r="A38" s="250"/>
      <c r="B38" s="247"/>
      <c r="C38" s="63" t="s">
        <v>96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90" t="s">
        <v>97</v>
      </c>
      <c r="L38" s="248"/>
      <c r="M38" s="250"/>
    </row>
    <row r="39" spans="1:13" ht="24.65" customHeight="1" x14ac:dyDescent="0.35">
      <c r="A39" s="250"/>
      <c r="B39" s="247"/>
      <c r="C39" s="69" t="s">
        <v>98</v>
      </c>
      <c r="D39" s="91">
        <f>SUM(D37:D38)</f>
        <v>7</v>
      </c>
      <c r="E39" s="167">
        <f t="shared" ref="E39:J39" si="13">SUM(E37:E38)</f>
        <v>10</v>
      </c>
      <c r="F39" s="167">
        <f t="shared" si="13"/>
        <v>14</v>
      </c>
      <c r="G39" s="167">
        <f t="shared" si="13"/>
        <v>19</v>
      </c>
      <c r="H39" s="167">
        <f t="shared" si="13"/>
        <v>51</v>
      </c>
      <c r="I39" s="167">
        <f t="shared" si="13"/>
        <v>68</v>
      </c>
      <c r="J39" s="167">
        <f t="shared" si="13"/>
        <v>169</v>
      </c>
      <c r="K39" s="66" t="s">
        <v>73</v>
      </c>
      <c r="L39" s="248"/>
      <c r="M39" s="250"/>
    </row>
    <row r="40" spans="1:13" ht="24.65" customHeight="1" x14ac:dyDescent="0.35">
      <c r="A40" s="250"/>
      <c r="B40" s="247" t="s">
        <v>99</v>
      </c>
      <c r="C40" s="68" t="s">
        <v>93</v>
      </c>
      <c r="D40" s="88">
        <v>0</v>
      </c>
      <c r="E40" s="88">
        <v>0</v>
      </c>
      <c r="F40" s="88">
        <v>14</v>
      </c>
      <c r="G40" s="88">
        <v>28</v>
      </c>
      <c r="H40" s="88">
        <v>31</v>
      </c>
      <c r="I40" s="88">
        <v>10</v>
      </c>
      <c r="J40" s="88">
        <v>83</v>
      </c>
      <c r="K40" s="89" t="s">
        <v>94</v>
      </c>
      <c r="L40" s="248" t="s">
        <v>100</v>
      </c>
      <c r="M40" s="250"/>
    </row>
    <row r="41" spans="1:13" ht="24.65" customHeight="1" x14ac:dyDescent="0.35">
      <c r="A41" s="250"/>
      <c r="B41" s="247"/>
      <c r="C41" s="63" t="s">
        <v>96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90" t="s">
        <v>97</v>
      </c>
      <c r="L41" s="248"/>
      <c r="M41" s="250"/>
    </row>
    <row r="42" spans="1:13" ht="24.65" customHeight="1" x14ac:dyDescent="0.35">
      <c r="A42" s="250"/>
      <c r="B42" s="247"/>
      <c r="C42" s="69" t="s">
        <v>98</v>
      </c>
      <c r="D42" s="91">
        <f>SUM(D40:D41)</f>
        <v>0</v>
      </c>
      <c r="E42" s="167">
        <f t="shared" ref="E42:J42" si="14">SUM(E40:E41)</f>
        <v>0</v>
      </c>
      <c r="F42" s="167">
        <f t="shared" si="14"/>
        <v>14</v>
      </c>
      <c r="G42" s="167">
        <f t="shared" si="14"/>
        <v>28</v>
      </c>
      <c r="H42" s="167">
        <f t="shared" si="14"/>
        <v>31</v>
      </c>
      <c r="I42" s="167">
        <f t="shared" si="14"/>
        <v>10</v>
      </c>
      <c r="J42" s="167">
        <f t="shared" si="14"/>
        <v>83</v>
      </c>
      <c r="K42" s="66" t="s">
        <v>73</v>
      </c>
      <c r="L42" s="248"/>
      <c r="M42" s="250"/>
    </row>
    <row r="43" spans="1:13" ht="24.65" customHeight="1" x14ac:dyDescent="0.35">
      <c r="A43" s="250"/>
      <c r="B43" s="247" t="s">
        <v>101</v>
      </c>
      <c r="C43" s="68" t="s">
        <v>93</v>
      </c>
      <c r="D43" s="88">
        <v>2</v>
      </c>
      <c r="E43" s="88">
        <v>1</v>
      </c>
      <c r="F43" s="88">
        <v>10</v>
      </c>
      <c r="G43" s="88">
        <v>0</v>
      </c>
      <c r="H43" s="88">
        <v>10</v>
      </c>
      <c r="I43" s="88">
        <v>0</v>
      </c>
      <c r="J43" s="88">
        <v>23</v>
      </c>
      <c r="K43" s="89" t="s">
        <v>94</v>
      </c>
      <c r="L43" s="248" t="s">
        <v>102</v>
      </c>
      <c r="M43" s="250"/>
    </row>
    <row r="44" spans="1:13" ht="24.65" customHeight="1" x14ac:dyDescent="0.35">
      <c r="A44" s="250"/>
      <c r="B44" s="247"/>
      <c r="C44" s="63" t="s">
        <v>96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90" t="s">
        <v>97</v>
      </c>
      <c r="L44" s="248"/>
      <c r="M44" s="250"/>
    </row>
    <row r="45" spans="1:13" ht="24.65" customHeight="1" x14ac:dyDescent="0.35">
      <c r="A45" s="250"/>
      <c r="B45" s="247"/>
      <c r="C45" s="69" t="s">
        <v>98</v>
      </c>
      <c r="D45" s="91">
        <f>SUM(D43:D44)</f>
        <v>2</v>
      </c>
      <c r="E45" s="167">
        <f t="shared" ref="E45:J45" si="15">SUM(E43:E44)</f>
        <v>1</v>
      </c>
      <c r="F45" s="167">
        <f t="shared" si="15"/>
        <v>10</v>
      </c>
      <c r="G45" s="167">
        <f t="shared" si="15"/>
        <v>0</v>
      </c>
      <c r="H45" s="167">
        <f t="shared" si="15"/>
        <v>10</v>
      </c>
      <c r="I45" s="167">
        <f t="shared" si="15"/>
        <v>0</v>
      </c>
      <c r="J45" s="167">
        <f t="shared" si="15"/>
        <v>23</v>
      </c>
      <c r="K45" s="66" t="s">
        <v>73</v>
      </c>
      <c r="L45" s="248"/>
      <c r="M45" s="250"/>
    </row>
    <row r="46" spans="1:13" ht="24.65" customHeight="1" x14ac:dyDescent="0.35">
      <c r="A46" s="250"/>
      <c r="B46" s="247" t="s">
        <v>72</v>
      </c>
      <c r="C46" s="68" t="s">
        <v>93</v>
      </c>
      <c r="D46" s="88">
        <f>D37+D40+D43</f>
        <v>9</v>
      </c>
      <c r="E46" s="88">
        <f t="shared" ref="E46:J46" si="16">E37+E40+E43</f>
        <v>11</v>
      </c>
      <c r="F46" s="88">
        <f t="shared" si="16"/>
        <v>38</v>
      </c>
      <c r="G46" s="88">
        <f t="shared" si="16"/>
        <v>47</v>
      </c>
      <c r="H46" s="88">
        <f t="shared" si="16"/>
        <v>92</v>
      </c>
      <c r="I46" s="88">
        <f t="shared" si="16"/>
        <v>78</v>
      </c>
      <c r="J46" s="88">
        <f t="shared" si="16"/>
        <v>275</v>
      </c>
      <c r="K46" s="89" t="s">
        <v>94</v>
      </c>
      <c r="L46" s="248" t="s">
        <v>73</v>
      </c>
      <c r="M46" s="250"/>
    </row>
    <row r="47" spans="1:13" ht="24.65" customHeight="1" x14ac:dyDescent="0.35">
      <c r="A47" s="250"/>
      <c r="B47" s="247"/>
      <c r="C47" s="63" t="s">
        <v>96</v>
      </c>
      <c r="D47" s="19">
        <f>D38+D41+D44</f>
        <v>0</v>
      </c>
      <c r="E47" s="19">
        <f t="shared" ref="E47:J47" si="17">E38+E41+E44</f>
        <v>0</v>
      </c>
      <c r="F47" s="19">
        <f t="shared" si="17"/>
        <v>0</v>
      </c>
      <c r="G47" s="19">
        <f t="shared" si="17"/>
        <v>0</v>
      </c>
      <c r="H47" s="19">
        <f t="shared" si="17"/>
        <v>0</v>
      </c>
      <c r="I47" s="19">
        <f t="shared" si="17"/>
        <v>0</v>
      </c>
      <c r="J47" s="19">
        <f t="shared" si="17"/>
        <v>0</v>
      </c>
      <c r="K47" s="90" t="s">
        <v>97</v>
      </c>
      <c r="L47" s="248"/>
      <c r="M47" s="250"/>
    </row>
    <row r="48" spans="1:13" ht="24.65" customHeight="1" x14ac:dyDescent="0.35">
      <c r="A48" s="250"/>
      <c r="B48" s="247"/>
      <c r="C48" s="69" t="s">
        <v>98</v>
      </c>
      <c r="D48" s="91">
        <f>SUM(D46:D47)</f>
        <v>9</v>
      </c>
      <c r="E48" s="167">
        <f t="shared" ref="E48:J48" si="18">SUM(E46:E47)</f>
        <v>11</v>
      </c>
      <c r="F48" s="167">
        <f t="shared" si="18"/>
        <v>38</v>
      </c>
      <c r="G48" s="167">
        <f t="shared" si="18"/>
        <v>47</v>
      </c>
      <c r="H48" s="167">
        <f t="shared" si="18"/>
        <v>92</v>
      </c>
      <c r="I48" s="167">
        <f t="shared" si="18"/>
        <v>78</v>
      </c>
      <c r="J48" s="167">
        <f t="shared" si="18"/>
        <v>275</v>
      </c>
      <c r="K48" s="66" t="s">
        <v>73</v>
      </c>
      <c r="L48" s="248"/>
      <c r="M48" s="250"/>
    </row>
    <row r="49" spans="1:13" ht="24.65" customHeight="1" x14ac:dyDescent="0.35">
      <c r="A49" s="250" t="s">
        <v>42</v>
      </c>
      <c r="B49" s="247" t="s">
        <v>92</v>
      </c>
      <c r="C49" s="68" t="s">
        <v>93</v>
      </c>
      <c r="D49" s="88">
        <v>1</v>
      </c>
      <c r="E49" s="88">
        <v>0</v>
      </c>
      <c r="F49" s="88">
        <v>5</v>
      </c>
      <c r="G49" s="88">
        <v>1</v>
      </c>
      <c r="H49" s="88">
        <v>1</v>
      </c>
      <c r="I49" s="88">
        <v>18</v>
      </c>
      <c r="J49" s="88">
        <v>26</v>
      </c>
      <c r="K49" s="89" t="s">
        <v>94</v>
      </c>
      <c r="L49" s="248" t="s">
        <v>95</v>
      </c>
      <c r="M49" s="250" t="s">
        <v>43</v>
      </c>
    </row>
    <row r="50" spans="1:13" ht="24.65" customHeight="1" x14ac:dyDescent="0.35">
      <c r="A50" s="250"/>
      <c r="B50" s="247"/>
      <c r="C50" s="63" t="s">
        <v>96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90" t="s">
        <v>97</v>
      </c>
      <c r="L50" s="248"/>
      <c r="M50" s="250"/>
    </row>
    <row r="51" spans="1:13" ht="24.65" customHeight="1" x14ac:dyDescent="0.35">
      <c r="A51" s="250"/>
      <c r="B51" s="247"/>
      <c r="C51" s="69" t="s">
        <v>98</v>
      </c>
      <c r="D51" s="91">
        <f>SUM(D49:D50)</f>
        <v>1</v>
      </c>
      <c r="E51" s="167">
        <f t="shared" ref="E51:J51" si="19">SUM(E49:E50)</f>
        <v>0</v>
      </c>
      <c r="F51" s="167">
        <f t="shared" si="19"/>
        <v>5</v>
      </c>
      <c r="G51" s="167">
        <f t="shared" si="19"/>
        <v>1</v>
      </c>
      <c r="H51" s="167">
        <f t="shared" si="19"/>
        <v>1</v>
      </c>
      <c r="I51" s="167">
        <f t="shared" si="19"/>
        <v>18</v>
      </c>
      <c r="J51" s="167">
        <f t="shared" si="19"/>
        <v>26</v>
      </c>
      <c r="K51" s="66" t="s">
        <v>73</v>
      </c>
      <c r="L51" s="248"/>
      <c r="M51" s="250"/>
    </row>
    <row r="52" spans="1:13" ht="24.65" customHeight="1" x14ac:dyDescent="0.35">
      <c r="A52" s="250"/>
      <c r="B52" s="247" t="s">
        <v>99</v>
      </c>
      <c r="C52" s="68" t="s">
        <v>93</v>
      </c>
      <c r="D52" s="88">
        <v>0</v>
      </c>
      <c r="E52" s="88">
        <v>0</v>
      </c>
      <c r="F52" s="88">
        <v>2</v>
      </c>
      <c r="G52" s="88">
        <v>0</v>
      </c>
      <c r="H52" s="88">
        <v>0</v>
      </c>
      <c r="I52" s="88">
        <v>0</v>
      </c>
      <c r="J52" s="88">
        <v>2</v>
      </c>
      <c r="K52" s="89" t="s">
        <v>94</v>
      </c>
      <c r="L52" s="248" t="s">
        <v>100</v>
      </c>
      <c r="M52" s="250"/>
    </row>
    <row r="53" spans="1:13" ht="24.65" customHeight="1" x14ac:dyDescent="0.35">
      <c r="A53" s="250"/>
      <c r="B53" s="247"/>
      <c r="C53" s="63" t="s">
        <v>96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90" t="s">
        <v>97</v>
      </c>
      <c r="L53" s="248"/>
      <c r="M53" s="250"/>
    </row>
    <row r="54" spans="1:13" ht="24.65" customHeight="1" x14ac:dyDescent="0.35">
      <c r="A54" s="250"/>
      <c r="B54" s="247"/>
      <c r="C54" s="69" t="s">
        <v>98</v>
      </c>
      <c r="D54" s="91">
        <f>SUM(D52:D53)</f>
        <v>0</v>
      </c>
      <c r="E54" s="167">
        <f t="shared" ref="E54:J54" si="20">SUM(E52:E53)</f>
        <v>0</v>
      </c>
      <c r="F54" s="167">
        <f t="shared" si="20"/>
        <v>2</v>
      </c>
      <c r="G54" s="167">
        <f t="shared" si="20"/>
        <v>0</v>
      </c>
      <c r="H54" s="167">
        <f t="shared" si="20"/>
        <v>0</v>
      </c>
      <c r="I54" s="167">
        <f t="shared" si="20"/>
        <v>0</v>
      </c>
      <c r="J54" s="167">
        <f t="shared" si="20"/>
        <v>2</v>
      </c>
      <c r="K54" s="66" t="s">
        <v>73</v>
      </c>
      <c r="L54" s="248"/>
      <c r="M54" s="250"/>
    </row>
    <row r="55" spans="1:13" ht="24.65" customHeight="1" x14ac:dyDescent="0.35">
      <c r="A55" s="250"/>
      <c r="B55" s="247" t="s">
        <v>72</v>
      </c>
      <c r="C55" s="68" t="s">
        <v>93</v>
      </c>
      <c r="D55" s="88">
        <f>D49+D52</f>
        <v>1</v>
      </c>
      <c r="E55" s="88">
        <f t="shared" ref="E55:J55" si="21">E49+E52</f>
        <v>0</v>
      </c>
      <c r="F55" s="88">
        <f t="shared" si="21"/>
        <v>7</v>
      </c>
      <c r="G55" s="88">
        <f t="shared" si="21"/>
        <v>1</v>
      </c>
      <c r="H55" s="88">
        <f t="shared" si="21"/>
        <v>1</v>
      </c>
      <c r="I55" s="88">
        <f t="shared" si="21"/>
        <v>18</v>
      </c>
      <c r="J55" s="88">
        <f t="shared" si="21"/>
        <v>28</v>
      </c>
      <c r="K55" s="89" t="s">
        <v>94</v>
      </c>
      <c r="L55" s="248" t="s">
        <v>73</v>
      </c>
      <c r="M55" s="250"/>
    </row>
    <row r="56" spans="1:13" ht="24.65" customHeight="1" x14ac:dyDescent="0.35">
      <c r="A56" s="250"/>
      <c r="B56" s="247"/>
      <c r="C56" s="63" t="s">
        <v>96</v>
      </c>
      <c r="D56" s="19">
        <f>D50+D53</f>
        <v>0</v>
      </c>
      <c r="E56" s="19">
        <f t="shared" ref="E56:J56" si="22">E50+E53</f>
        <v>0</v>
      </c>
      <c r="F56" s="19">
        <f t="shared" si="22"/>
        <v>0</v>
      </c>
      <c r="G56" s="19">
        <f t="shared" si="22"/>
        <v>0</v>
      </c>
      <c r="H56" s="19">
        <f t="shared" si="22"/>
        <v>0</v>
      </c>
      <c r="I56" s="19">
        <f t="shared" si="22"/>
        <v>0</v>
      </c>
      <c r="J56" s="19">
        <f t="shared" si="22"/>
        <v>0</v>
      </c>
      <c r="K56" s="90" t="s">
        <v>97</v>
      </c>
      <c r="L56" s="248"/>
      <c r="M56" s="250"/>
    </row>
    <row r="57" spans="1:13" ht="24.65" customHeight="1" x14ac:dyDescent="0.35">
      <c r="A57" s="258"/>
      <c r="B57" s="256"/>
      <c r="C57" s="97" t="s">
        <v>98</v>
      </c>
      <c r="D57" s="98">
        <f>SUM(D55:D56)</f>
        <v>1</v>
      </c>
      <c r="E57" s="168">
        <f t="shared" ref="E57:J57" si="23">SUM(E55:E56)</f>
        <v>0</v>
      </c>
      <c r="F57" s="168">
        <f t="shared" si="23"/>
        <v>7</v>
      </c>
      <c r="G57" s="168">
        <f t="shared" si="23"/>
        <v>1</v>
      </c>
      <c r="H57" s="168">
        <f t="shared" si="23"/>
        <v>1</v>
      </c>
      <c r="I57" s="168">
        <f t="shared" si="23"/>
        <v>18</v>
      </c>
      <c r="J57" s="168">
        <f t="shared" si="23"/>
        <v>28</v>
      </c>
      <c r="K57" s="75" t="s">
        <v>73</v>
      </c>
      <c r="L57" s="257"/>
      <c r="M57" s="258"/>
    </row>
    <row r="58" spans="1:13" ht="21" customHeight="1" x14ac:dyDescent="0.35">
      <c r="A58" s="57"/>
      <c r="B58" s="57"/>
      <c r="C58" s="4"/>
      <c r="K58" s="4"/>
      <c r="L58" s="57"/>
      <c r="M58" s="57"/>
    </row>
    <row r="59" spans="1:13" ht="21" customHeight="1" x14ac:dyDescent="0.35">
      <c r="A59" s="243" t="s">
        <v>192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</row>
    <row r="60" spans="1:13" ht="21" customHeight="1" x14ac:dyDescent="0.35">
      <c r="A60" s="244" t="s">
        <v>194</v>
      </c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</row>
    <row r="61" spans="1:13" ht="21" customHeight="1" thickBot="1" x14ac:dyDescent="0.4">
      <c r="A61" s="262"/>
      <c r="B61" s="262"/>
      <c r="C61" s="262"/>
      <c r="D61" s="262"/>
      <c r="E61" s="65"/>
      <c r="F61" s="65"/>
      <c r="G61" s="65"/>
      <c r="H61" s="65"/>
      <c r="I61" s="65"/>
      <c r="J61" s="263"/>
      <c r="K61" s="263"/>
      <c r="L61" s="263"/>
      <c r="M61" s="263"/>
    </row>
    <row r="62" spans="1:13" ht="32.6" customHeight="1" thickTop="1" x14ac:dyDescent="0.35">
      <c r="A62" s="235" t="s">
        <v>74</v>
      </c>
      <c r="B62" s="235" t="s">
        <v>75</v>
      </c>
      <c r="C62" s="237" t="s">
        <v>76</v>
      </c>
      <c r="D62" s="87" t="s">
        <v>77</v>
      </c>
      <c r="E62" s="87" t="s">
        <v>78</v>
      </c>
      <c r="F62" s="87" t="s">
        <v>79</v>
      </c>
      <c r="G62" s="87" t="s">
        <v>80</v>
      </c>
      <c r="H62" s="87" t="s">
        <v>81</v>
      </c>
      <c r="I62" s="87" t="s">
        <v>82</v>
      </c>
      <c r="J62" s="87" t="s">
        <v>83</v>
      </c>
      <c r="K62" s="239" t="s">
        <v>84</v>
      </c>
      <c r="L62" s="241" t="s">
        <v>85</v>
      </c>
      <c r="M62" s="241" t="s">
        <v>26</v>
      </c>
    </row>
    <row r="63" spans="1:13" ht="41.6" customHeight="1" x14ac:dyDescent="0.35">
      <c r="A63" s="236"/>
      <c r="B63" s="236"/>
      <c r="C63" s="238"/>
      <c r="D63" s="96" t="s">
        <v>86</v>
      </c>
      <c r="E63" s="96" t="s">
        <v>87</v>
      </c>
      <c r="F63" s="96" t="s">
        <v>88</v>
      </c>
      <c r="G63" s="96" t="s">
        <v>89</v>
      </c>
      <c r="H63" s="96" t="s">
        <v>90</v>
      </c>
      <c r="I63" s="96" t="s">
        <v>91</v>
      </c>
      <c r="J63" s="96" t="s">
        <v>73</v>
      </c>
      <c r="K63" s="240"/>
      <c r="L63" s="242"/>
      <c r="M63" s="242"/>
    </row>
    <row r="64" spans="1:13" ht="23.15" customHeight="1" x14ac:dyDescent="0.35">
      <c r="A64" s="259" t="s">
        <v>44</v>
      </c>
      <c r="B64" s="260" t="s">
        <v>92</v>
      </c>
      <c r="C64" s="99" t="s">
        <v>93</v>
      </c>
      <c r="D64" s="100">
        <v>9</v>
      </c>
      <c r="E64" s="100">
        <v>46</v>
      </c>
      <c r="F64" s="100">
        <v>58</v>
      </c>
      <c r="G64" s="100">
        <v>97</v>
      </c>
      <c r="H64" s="100">
        <v>88</v>
      </c>
      <c r="I64" s="100">
        <v>60</v>
      </c>
      <c r="J64" s="100">
        <v>358</v>
      </c>
      <c r="K64" s="101" t="s">
        <v>94</v>
      </c>
      <c r="L64" s="261" t="s">
        <v>95</v>
      </c>
      <c r="M64" s="259" t="s">
        <v>45</v>
      </c>
    </row>
    <row r="65" spans="1:13" ht="23.15" customHeight="1" x14ac:dyDescent="0.35">
      <c r="A65" s="250"/>
      <c r="B65" s="247"/>
      <c r="C65" s="63" t="s">
        <v>96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90" t="s">
        <v>97</v>
      </c>
      <c r="L65" s="248"/>
      <c r="M65" s="250"/>
    </row>
    <row r="66" spans="1:13" ht="23.15" customHeight="1" x14ac:dyDescent="0.35">
      <c r="A66" s="250"/>
      <c r="B66" s="247"/>
      <c r="C66" s="69" t="s">
        <v>98</v>
      </c>
      <c r="D66" s="91">
        <f>SUM(D64:D65)</f>
        <v>9</v>
      </c>
      <c r="E66" s="167">
        <f t="shared" ref="E66:J66" si="24">SUM(E64:E65)</f>
        <v>46</v>
      </c>
      <c r="F66" s="167">
        <f t="shared" si="24"/>
        <v>58</v>
      </c>
      <c r="G66" s="167">
        <f t="shared" si="24"/>
        <v>97</v>
      </c>
      <c r="H66" s="167">
        <f t="shared" si="24"/>
        <v>88</v>
      </c>
      <c r="I66" s="167">
        <f t="shared" si="24"/>
        <v>60</v>
      </c>
      <c r="J66" s="167">
        <f t="shared" si="24"/>
        <v>358</v>
      </c>
      <c r="K66" s="66" t="s">
        <v>73</v>
      </c>
      <c r="L66" s="248"/>
      <c r="M66" s="250"/>
    </row>
    <row r="67" spans="1:13" ht="23.15" customHeight="1" x14ac:dyDescent="0.35">
      <c r="A67" s="250"/>
      <c r="B67" s="247" t="s">
        <v>104</v>
      </c>
      <c r="C67" s="68" t="s">
        <v>93</v>
      </c>
      <c r="D67" s="88">
        <v>0</v>
      </c>
      <c r="E67" s="88">
        <v>0</v>
      </c>
      <c r="F67" s="88">
        <v>0</v>
      </c>
      <c r="G67" s="88">
        <v>0</v>
      </c>
      <c r="H67" s="88">
        <v>10</v>
      </c>
      <c r="I67" s="88">
        <v>0</v>
      </c>
      <c r="J67" s="88">
        <v>10</v>
      </c>
      <c r="K67" s="89" t="s">
        <v>94</v>
      </c>
      <c r="L67" s="248" t="s">
        <v>105</v>
      </c>
      <c r="M67" s="250"/>
    </row>
    <row r="68" spans="1:13" ht="23.15" customHeight="1" x14ac:dyDescent="0.35">
      <c r="A68" s="250"/>
      <c r="B68" s="247"/>
      <c r="C68" s="63" t="s">
        <v>96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90" t="s">
        <v>97</v>
      </c>
      <c r="L68" s="248"/>
      <c r="M68" s="250"/>
    </row>
    <row r="69" spans="1:13" ht="23.15" customHeight="1" x14ac:dyDescent="0.35">
      <c r="A69" s="250"/>
      <c r="B69" s="247"/>
      <c r="C69" s="69" t="s">
        <v>98</v>
      </c>
      <c r="D69" s="91">
        <f>SUM(D67:D68)</f>
        <v>0</v>
      </c>
      <c r="E69" s="167">
        <f t="shared" ref="E69:J69" si="25">SUM(E67:E68)</f>
        <v>0</v>
      </c>
      <c r="F69" s="167">
        <f t="shared" si="25"/>
        <v>0</v>
      </c>
      <c r="G69" s="167">
        <f t="shared" si="25"/>
        <v>0</v>
      </c>
      <c r="H69" s="167">
        <f t="shared" si="25"/>
        <v>10</v>
      </c>
      <c r="I69" s="167">
        <f t="shared" si="25"/>
        <v>0</v>
      </c>
      <c r="J69" s="167">
        <f t="shared" si="25"/>
        <v>10</v>
      </c>
      <c r="K69" s="66" t="s">
        <v>73</v>
      </c>
      <c r="L69" s="248"/>
      <c r="M69" s="250"/>
    </row>
    <row r="70" spans="1:13" ht="23.15" customHeight="1" x14ac:dyDescent="0.35">
      <c r="A70" s="250"/>
      <c r="B70" s="247" t="s">
        <v>99</v>
      </c>
      <c r="C70" s="68" t="s">
        <v>93</v>
      </c>
      <c r="D70" s="88">
        <v>2</v>
      </c>
      <c r="E70" s="88">
        <v>9</v>
      </c>
      <c r="F70" s="88">
        <v>0</v>
      </c>
      <c r="G70" s="88">
        <v>10</v>
      </c>
      <c r="H70" s="88">
        <v>0</v>
      </c>
      <c r="I70" s="88">
        <v>20</v>
      </c>
      <c r="J70" s="88">
        <v>41</v>
      </c>
      <c r="K70" s="89" t="s">
        <v>94</v>
      </c>
      <c r="L70" s="248" t="s">
        <v>100</v>
      </c>
      <c r="M70" s="250"/>
    </row>
    <row r="71" spans="1:13" ht="23.15" customHeight="1" x14ac:dyDescent="0.35">
      <c r="A71" s="250"/>
      <c r="B71" s="247"/>
      <c r="C71" s="63" t="s">
        <v>96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90" t="s">
        <v>97</v>
      </c>
      <c r="L71" s="248"/>
      <c r="M71" s="250"/>
    </row>
    <row r="72" spans="1:13" ht="23.15" customHeight="1" x14ac:dyDescent="0.35">
      <c r="A72" s="250"/>
      <c r="B72" s="247"/>
      <c r="C72" s="69" t="s">
        <v>98</v>
      </c>
      <c r="D72" s="91">
        <f>SUM(D70:D71)</f>
        <v>2</v>
      </c>
      <c r="E72" s="167">
        <f t="shared" ref="E72:J72" si="26">SUM(E70:E71)</f>
        <v>9</v>
      </c>
      <c r="F72" s="167">
        <f t="shared" si="26"/>
        <v>0</v>
      </c>
      <c r="G72" s="167">
        <f t="shared" si="26"/>
        <v>10</v>
      </c>
      <c r="H72" s="167">
        <f t="shared" si="26"/>
        <v>0</v>
      </c>
      <c r="I72" s="167">
        <f t="shared" si="26"/>
        <v>20</v>
      </c>
      <c r="J72" s="167">
        <f t="shared" si="26"/>
        <v>41</v>
      </c>
      <c r="K72" s="66" t="s">
        <v>73</v>
      </c>
      <c r="L72" s="248"/>
      <c r="M72" s="250"/>
    </row>
    <row r="73" spans="1:13" ht="23.15" customHeight="1" x14ac:dyDescent="0.35">
      <c r="A73" s="250"/>
      <c r="B73" s="247" t="s">
        <v>101</v>
      </c>
      <c r="C73" s="68" t="s">
        <v>93</v>
      </c>
      <c r="D73" s="88">
        <v>0</v>
      </c>
      <c r="E73" s="88">
        <v>0</v>
      </c>
      <c r="F73" s="88">
        <v>20</v>
      </c>
      <c r="G73" s="88">
        <v>19</v>
      </c>
      <c r="H73" s="88">
        <v>19</v>
      </c>
      <c r="I73" s="88">
        <v>10</v>
      </c>
      <c r="J73" s="88">
        <v>68</v>
      </c>
      <c r="K73" s="89" t="s">
        <v>94</v>
      </c>
      <c r="L73" s="248" t="s">
        <v>102</v>
      </c>
      <c r="M73" s="250"/>
    </row>
    <row r="74" spans="1:13" ht="23.15" customHeight="1" x14ac:dyDescent="0.35">
      <c r="A74" s="250"/>
      <c r="B74" s="247"/>
      <c r="C74" s="63" t="s">
        <v>96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90" t="s">
        <v>97</v>
      </c>
      <c r="L74" s="248"/>
      <c r="M74" s="250"/>
    </row>
    <row r="75" spans="1:13" ht="23.15" customHeight="1" x14ac:dyDescent="0.35">
      <c r="A75" s="250"/>
      <c r="B75" s="247"/>
      <c r="C75" s="69" t="s">
        <v>98</v>
      </c>
      <c r="D75" s="91">
        <f>SUM(D73:D74)</f>
        <v>0</v>
      </c>
      <c r="E75" s="167">
        <f t="shared" ref="E75:J75" si="27">SUM(E73:E74)</f>
        <v>0</v>
      </c>
      <c r="F75" s="167">
        <f t="shared" si="27"/>
        <v>20</v>
      </c>
      <c r="G75" s="167">
        <f t="shared" si="27"/>
        <v>19</v>
      </c>
      <c r="H75" s="167">
        <f t="shared" si="27"/>
        <v>19</v>
      </c>
      <c r="I75" s="167">
        <f t="shared" si="27"/>
        <v>10</v>
      </c>
      <c r="J75" s="167">
        <f t="shared" si="27"/>
        <v>68</v>
      </c>
      <c r="K75" s="66" t="s">
        <v>73</v>
      </c>
      <c r="L75" s="248"/>
      <c r="M75" s="250"/>
    </row>
    <row r="76" spans="1:13" ht="23.15" customHeight="1" x14ac:dyDescent="0.35">
      <c r="A76" s="250"/>
      <c r="B76" s="247" t="s">
        <v>72</v>
      </c>
      <c r="C76" s="68" t="s">
        <v>93</v>
      </c>
      <c r="D76" s="88">
        <f>D64+D67+D70+D73</f>
        <v>11</v>
      </c>
      <c r="E76" s="88">
        <f t="shared" ref="E76:J76" si="28">E64+E67+E70+E73</f>
        <v>55</v>
      </c>
      <c r="F76" s="88">
        <f t="shared" si="28"/>
        <v>78</v>
      </c>
      <c r="G76" s="88">
        <f t="shared" si="28"/>
        <v>126</v>
      </c>
      <c r="H76" s="88">
        <f t="shared" si="28"/>
        <v>117</v>
      </c>
      <c r="I76" s="88">
        <f t="shared" si="28"/>
        <v>90</v>
      </c>
      <c r="J76" s="88">
        <f t="shared" si="28"/>
        <v>477</v>
      </c>
      <c r="K76" s="89" t="s">
        <v>94</v>
      </c>
      <c r="L76" s="248" t="s">
        <v>73</v>
      </c>
      <c r="M76" s="250"/>
    </row>
    <row r="77" spans="1:13" ht="23.15" customHeight="1" x14ac:dyDescent="0.35">
      <c r="A77" s="250"/>
      <c r="B77" s="247"/>
      <c r="C77" s="63" t="s">
        <v>96</v>
      </c>
      <c r="D77" s="19">
        <f>D65+D68+D71</f>
        <v>0</v>
      </c>
      <c r="E77" s="19">
        <f t="shared" ref="E77:J77" si="29">E65+E68+E71</f>
        <v>0</v>
      </c>
      <c r="F77" s="19">
        <f t="shared" si="29"/>
        <v>0</v>
      </c>
      <c r="G77" s="19">
        <f t="shared" si="29"/>
        <v>0</v>
      </c>
      <c r="H77" s="19">
        <f t="shared" si="29"/>
        <v>0</v>
      </c>
      <c r="I77" s="19">
        <f t="shared" si="29"/>
        <v>0</v>
      </c>
      <c r="J77" s="19">
        <f t="shared" si="29"/>
        <v>0</v>
      </c>
      <c r="K77" s="90" t="s">
        <v>97</v>
      </c>
      <c r="L77" s="248"/>
      <c r="M77" s="250"/>
    </row>
    <row r="78" spans="1:13" ht="23.15" customHeight="1" x14ac:dyDescent="0.35">
      <c r="A78" s="250"/>
      <c r="B78" s="247"/>
      <c r="C78" s="69" t="s">
        <v>98</v>
      </c>
      <c r="D78" s="91">
        <f>SUM(D76:D77)</f>
        <v>11</v>
      </c>
      <c r="E78" s="167">
        <f t="shared" ref="E78:J78" si="30">SUM(E76:E77)</f>
        <v>55</v>
      </c>
      <c r="F78" s="167">
        <f t="shared" si="30"/>
        <v>78</v>
      </c>
      <c r="G78" s="167">
        <f t="shared" si="30"/>
        <v>126</v>
      </c>
      <c r="H78" s="167">
        <f t="shared" si="30"/>
        <v>117</v>
      </c>
      <c r="I78" s="167">
        <f t="shared" si="30"/>
        <v>90</v>
      </c>
      <c r="J78" s="167">
        <f t="shared" si="30"/>
        <v>477</v>
      </c>
      <c r="K78" s="66" t="s">
        <v>73</v>
      </c>
      <c r="L78" s="248"/>
      <c r="M78" s="250"/>
    </row>
    <row r="79" spans="1:13" ht="23.15" customHeight="1" x14ac:dyDescent="0.35">
      <c r="A79" s="250" t="s">
        <v>46</v>
      </c>
      <c r="B79" s="247" t="s">
        <v>92</v>
      </c>
      <c r="C79" s="68" t="s">
        <v>93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1</v>
      </c>
      <c r="J79" s="88">
        <v>1</v>
      </c>
      <c r="K79" s="89" t="s">
        <v>94</v>
      </c>
      <c r="L79" s="248" t="s">
        <v>95</v>
      </c>
      <c r="M79" s="250" t="s">
        <v>47</v>
      </c>
    </row>
    <row r="80" spans="1:13" ht="23.15" customHeight="1" x14ac:dyDescent="0.35">
      <c r="A80" s="250"/>
      <c r="B80" s="247"/>
      <c r="C80" s="63" t="s">
        <v>96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90" t="s">
        <v>97</v>
      </c>
      <c r="L80" s="248"/>
      <c r="M80" s="250"/>
    </row>
    <row r="81" spans="1:13" ht="23.15" customHeight="1" x14ac:dyDescent="0.35">
      <c r="A81" s="250"/>
      <c r="B81" s="247"/>
      <c r="C81" s="69" t="s">
        <v>98</v>
      </c>
      <c r="D81" s="91">
        <f>SUM(D79:D80)</f>
        <v>0</v>
      </c>
      <c r="E81" s="167">
        <f t="shared" ref="E81:J81" si="31">SUM(E79:E80)</f>
        <v>0</v>
      </c>
      <c r="F81" s="167">
        <f t="shared" si="31"/>
        <v>0</v>
      </c>
      <c r="G81" s="167">
        <f t="shared" si="31"/>
        <v>0</v>
      </c>
      <c r="H81" s="167">
        <f t="shared" si="31"/>
        <v>0</v>
      </c>
      <c r="I81" s="167">
        <f t="shared" si="31"/>
        <v>1</v>
      </c>
      <c r="J81" s="167">
        <f t="shared" si="31"/>
        <v>1</v>
      </c>
      <c r="K81" s="66" t="s">
        <v>73</v>
      </c>
      <c r="L81" s="248"/>
      <c r="M81" s="250"/>
    </row>
    <row r="82" spans="1:13" ht="23.15" customHeight="1" x14ac:dyDescent="0.35">
      <c r="A82" s="250"/>
      <c r="B82" s="247" t="s">
        <v>99</v>
      </c>
      <c r="C82" s="68" t="s">
        <v>93</v>
      </c>
      <c r="D82" s="88">
        <v>0</v>
      </c>
      <c r="E82" s="88">
        <v>0</v>
      </c>
      <c r="F82" s="88">
        <v>0</v>
      </c>
      <c r="G82" s="88">
        <v>0</v>
      </c>
      <c r="H82" s="88">
        <v>1</v>
      </c>
      <c r="I82" s="88">
        <v>0</v>
      </c>
      <c r="J82" s="88">
        <v>1</v>
      </c>
      <c r="K82" s="89" t="s">
        <v>94</v>
      </c>
      <c r="L82" s="248" t="s">
        <v>100</v>
      </c>
      <c r="M82" s="250"/>
    </row>
    <row r="83" spans="1:13" ht="23.15" customHeight="1" x14ac:dyDescent="0.35">
      <c r="A83" s="250"/>
      <c r="B83" s="247"/>
      <c r="C83" s="63" t="s">
        <v>96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90" t="s">
        <v>97</v>
      </c>
      <c r="L83" s="248"/>
      <c r="M83" s="250"/>
    </row>
    <row r="84" spans="1:13" ht="23.15" customHeight="1" x14ac:dyDescent="0.35">
      <c r="A84" s="250"/>
      <c r="B84" s="247"/>
      <c r="C84" s="69" t="s">
        <v>98</v>
      </c>
      <c r="D84" s="91">
        <f>SUM(D82:D83)</f>
        <v>0</v>
      </c>
      <c r="E84" s="167">
        <f t="shared" ref="E84:J84" si="32">SUM(E82:E83)</f>
        <v>0</v>
      </c>
      <c r="F84" s="167">
        <f t="shared" si="32"/>
        <v>0</v>
      </c>
      <c r="G84" s="167">
        <f t="shared" si="32"/>
        <v>0</v>
      </c>
      <c r="H84" s="167">
        <f t="shared" si="32"/>
        <v>1</v>
      </c>
      <c r="I84" s="167">
        <f t="shared" si="32"/>
        <v>0</v>
      </c>
      <c r="J84" s="167">
        <f t="shared" si="32"/>
        <v>1</v>
      </c>
      <c r="K84" s="66" t="s">
        <v>73</v>
      </c>
      <c r="L84" s="248"/>
      <c r="M84" s="250"/>
    </row>
    <row r="85" spans="1:13" ht="23.15" customHeight="1" x14ac:dyDescent="0.35">
      <c r="A85" s="250"/>
      <c r="B85" s="247" t="s">
        <v>72</v>
      </c>
      <c r="C85" s="68" t="s">
        <v>93</v>
      </c>
      <c r="D85" s="88">
        <f>D79+D82</f>
        <v>0</v>
      </c>
      <c r="E85" s="88">
        <f t="shared" ref="E85:J85" si="33">E79+E82</f>
        <v>0</v>
      </c>
      <c r="F85" s="88">
        <f t="shared" si="33"/>
        <v>0</v>
      </c>
      <c r="G85" s="88">
        <f t="shared" si="33"/>
        <v>0</v>
      </c>
      <c r="H85" s="88">
        <f t="shared" si="33"/>
        <v>1</v>
      </c>
      <c r="I85" s="88">
        <f t="shared" si="33"/>
        <v>1</v>
      </c>
      <c r="J85" s="88">
        <f t="shared" si="33"/>
        <v>2</v>
      </c>
      <c r="K85" s="89" t="s">
        <v>94</v>
      </c>
      <c r="L85" s="248" t="s">
        <v>73</v>
      </c>
      <c r="M85" s="250"/>
    </row>
    <row r="86" spans="1:13" ht="23.15" customHeight="1" x14ac:dyDescent="0.35">
      <c r="A86" s="250"/>
      <c r="B86" s="247"/>
      <c r="C86" s="63" t="s">
        <v>96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90" t="s">
        <v>97</v>
      </c>
      <c r="L86" s="248"/>
      <c r="M86" s="250"/>
    </row>
    <row r="87" spans="1:13" s="5" customFormat="1" ht="23.15" customHeight="1" thickBot="1" x14ac:dyDescent="0.4">
      <c r="A87" s="254"/>
      <c r="B87" s="253"/>
      <c r="C87" s="74" t="s">
        <v>98</v>
      </c>
      <c r="D87" s="92">
        <f>SUM(D85:D86)</f>
        <v>0</v>
      </c>
      <c r="E87" s="169">
        <f t="shared" ref="E87:J87" si="34">SUM(E85:E86)</f>
        <v>0</v>
      </c>
      <c r="F87" s="169">
        <f t="shared" si="34"/>
        <v>0</v>
      </c>
      <c r="G87" s="169">
        <f t="shared" si="34"/>
        <v>0</v>
      </c>
      <c r="H87" s="169">
        <f t="shared" si="34"/>
        <v>1</v>
      </c>
      <c r="I87" s="169">
        <f t="shared" si="34"/>
        <v>1</v>
      </c>
      <c r="J87" s="169">
        <f t="shared" si="34"/>
        <v>2</v>
      </c>
      <c r="K87" s="73" t="s">
        <v>73</v>
      </c>
      <c r="L87" s="255"/>
      <c r="M87" s="254"/>
    </row>
    <row r="88" spans="1:13" s="5" customFormat="1" ht="21" customHeight="1" thickTop="1" x14ac:dyDescent="0.35">
      <c r="A88" s="82"/>
      <c r="B88" s="82"/>
      <c r="C88" s="12"/>
      <c r="D88" s="4"/>
      <c r="E88" s="4"/>
      <c r="F88" s="4"/>
      <c r="G88" s="4"/>
      <c r="H88" s="4"/>
      <c r="I88" s="4"/>
      <c r="J88" s="4"/>
      <c r="K88" s="9"/>
      <c r="L88" s="85"/>
      <c r="M88" s="82"/>
    </row>
    <row r="89" spans="1:13" s="5" customFormat="1" ht="26.15" customHeight="1" x14ac:dyDescent="0.35">
      <c r="A89" s="243" t="s">
        <v>192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</row>
    <row r="90" spans="1:13" s="5" customFormat="1" ht="29.15" customHeight="1" x14ac:dyDescent="0.35">
      <c r="A90" s="244" t="s">
        <v>194</v>
      </c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</row>
    <row r="91" spans="1:13" s="5" customFormat="1" ht="21" customHeight="1" thickBot="1" x14ac:dyDescent="0.4">
      <c r="A91" s="262"/>
      <c r="B91" s="262"/>
      <c r="C91" s="262"/>
      <c r="D91" s="262"/>
      <c r="E91" s="65"/>
      <c r="F91" s="65"/>
      <c r="G91" s="65"/>
      <c r="H91" s="65"/>
      <c r="I91" s="65"/>
      <c r="J91" s="263"/>
      <c r="K91" s="263"/>
      <c r="L91" s="263"/>
      <c r="M91" s="263"/>
    </row>
    <row r="92" spans="1:13" s="5" customFormat="1" ht="40.1" customHeight="1" thickTop="1" x14ac:dyDescent="0.35">
      <c r="A92" s="235" t="s">
        <v>74</v>
      </c>
      <c r="B92" s="235" t="s">
        <v>75</v>
      </c>
      <c r="C92" s="237" t="s">
        <v>76</v>
      </c>
      <c r="D92" s="87" t="s">
        <v>77</v>
      </c>
      <c r="E92" s="87" t="s">
        <v>78</v>
      </c>
      <c r="F92" s="87" t="s">
        <v>79</v>
      </c>
      <c r="G92" s="87" t="s">
        <v>80</v>
      </c>
      <c r="H92" s="87" t="s">
        <v>81</v>
      </c>
      <c r="I92" s="87" t="s">
        <v>82</v>
      </c>
      <c r="J92" s="87" t="s">
        <v>83</v>
      </c>
      <c r="K92" s="239" t="s">
        <v>84</v>
      </c>
      <c r="L92" s="241" t="s">
        <v>85</v>
      </c>
      <c r="M92" s="241" t="s">
        <v>26</v>
      </c>
    </row>
    <row r="93" spans="1:13" s="5" customFormat="1" ht="47.15" customHeight="1" x14ac:dyDescent="0.35">
      <c r="A93" s="236"/>
      <c r="B93" s="236"/>
      <c r="C93" s="238"/>
      <c r="D93" s="96" t="s">
        <v>86</v>
      </c>
      <c r="E93" s="96" t="s">
        <v>87</v>
      </c>
      <c r="F93" s="96" t="s">
        <v>88</v>
      </c>
      <c r="G93" s="96" t="s">
        <v>89</v>
      </c>
      <c r="H93" s="96" t="s">
        <v>90</v>
      </c>
      <c r="I93" s="96" t="s">
        <v>91</v>
      </c>
      <c r="J93" s="96" t="s">
        <v>73</v>
      </c>
      <c r="K93" s="240"/>
      <c r="L93" s="242"/>
      <c r="M93" s="242"/>
    </row>
    <row r="94" spans="1:13" s="5" customFormat="1" ht="24.65" customHeight="1" x14ac:dyDescent="0.35">
      <c r="A94" s="259" t="s">
        <v>48</v>
      </c>
      <c r="B94" s="260" t="s">
        <v>92</v>
      </c>
      <c r="C94" s="99" t="s">
        <v>93</v>
      </c>
      <c r="D94" s="100">
        <v>0</v>
      </c>
      <c r="E94" s="100">
        <v>0</v>
      </c>
      <c r="F94" s="100">
        <v>1</v>
      </c>
      <c r="G94" s="100">
        <v>0</v>
      </c>
      <c r="H94" s="100">
        <v>0</v>
      </c>
      <c r="I94" s="100">
        <v>0</v>
      </c>
      <c r="J94" s="100">
        <v>1</v>
      </c>
      <c r="K94" s="101" t="s">
        <v>94</v>
      </c>
      <c r="L94" s="261" t="s">
        <v>95</v>
      </c>
      <c r="M94" s="259" t="s">
        <v>49</v>
      </c>
    </row>
    <row r="95" spans="1:13" s="5" customFormat="1" ht="24.65" customHeight="1" x14ac:dyDescent="0.35">
      <c r="A95" s="250"/>
      <c r="B95" s="247"/>
      <c r="C95" s="63" t="s">
        <v>106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90" t="s">
        <v>107</v>
      </c>
      <c r="L95" s="248"/>
      <c r="M95" s="250"/>
    </row>
    <row r="96" spans="1:13" s="5" customFormat="1" ht="24.65" customHeight="1" x14ac:dyDescent="0.35">
      <c r="A96" s="250"/>
      <c r="B96" s="247"/>
      <c r="C96" s="69" t="s">
        <v>98</v>
      </c>
      <c r="D96" s="91">
        <f>SUM(D94:D95)</f>
        <v>0</v>
      </c>
      <c r="E96" s="167">
        <f t="shared" ref="E96:J96" si="35">SUM(E94:E95)</f>
        <v>0</v>
      </c>
      <c r="F96" s="167">
        <f t="shared" si="35"/>
        <v>1</v>
      </c>
      <c r="G96" s="167">
        <f t="shared" si="35"/>
        <v>0</v>
      </c>
      <c r="H96" s="167">
        <f t="shared" si="35"/>
        <v>0</v>
      </c>
      <c r="I96" s="167">
        <f t="shared" si="35"/>
        <v>0</v>
      </c>
      <c r="J96" s="167">
        <f t="shared" si="35"/>
        <v>1</v>
      </c>
      <c r="K96" s="66" t="s">
        <v>73</v>
      </c>
      <c r="L96" s="248"/>
      <c r="M96" s="250"/>
    </row>
    <row r="97" spans="1:13" s="5" customFormat="1" ht="24.65" customHeight="1" x14ac:dyDescent="0.35">
      <c r="A97" s="250"/>
      <c r="B97" s="247" t="s">
        <v>187</v>
      </c>
      <c r="C97" s="68" t="s">
        <v>93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9" t="s">
        <v>94</v>
      </c>
      <c r="L97" s="248" t="s">
        <v>102</v>
      </c>
      <c r="M97" s="250"/>
    </row>
    <row r="98" spans="1:13" s="5" customFormat="1" ht="24.65" customHeight="1" x14ac:dyDescent="0.35">
      <c r="A98" s="250"/>
      <c r="B98" s="247"/>
      <c r="C98" s="63" t="s">
        <v>106</v>
      </c>
      <c r="D98" s="19">
        <v>0</v>
      </c>
      <c r="E98" s="19">
        <v>0</v>
      </c>
      <c r="F98" s="19">
        <v>0</v>
      </c>
      <c r="G98" s="19">
        <v>0</v>
      </c>
      <c r="H98" s="19">
        <v>1</v>
      </c>
      <c r="I98" s="19">
        <v>0</v>
      </c>
      <c r="J98" s="19">
        <v>1</v>
      </c>
      <c r="K98" s="90" t="s">
        <v>107</v>
      </c>
      <c r="L98" s="248"/>
      <c r="M98" s="250"/>
    </row>
    <row r="99" spans="1:13" s="5" customFormat="1" ht="24.65" customHeight="1" x14ac:dyDescent="0.35">
      <c r="A99" s="250"/>
      <c r="B99" s="247"/>
      <c r="C99" s="69" t="s">
        <v>98</v>
      </c>
      <c r="D99" s="91">
        <f>SUM(D97:D98)</f>
        <v>0</v>
      </c>
      <c r="E99" s="167">
        <f t="shared" ref="E99:J99" si="36">SUM(E97:E98)</f>
        <v>0</v>
      </c>
      <c r="F99" s="167">
        <f t="shared" si="36"/>
        <v>0</v>
      </c>
      <c r="G99" s="167">
        <f t="shared" si="36"/>
        <v>0</v>
      </c>
      <c r="H99" s="167">
        <f t="shared" si="36"/>
        <v>1</v>
      </c>
      <c r="I99" s="167">
        <f t="shared" si="36"/>
        <v>0</v>
      </c>
      <c r="J99" s="167">
        <f t="shared" si="36"/>
        <v>1</v>
      </c>
      <c r="K99" s="66" t="s">
        <v>73</v>
      </c>
      <c r="L99" s="248"/>
      <c r="M99" s="250"/>
    </row>
    <row r="100" spans="1:13" s="5" customFormat="1" ht="24.65" customHeight="1" x14ac:dyDescent="0.35">
      <c r="A100" s="250"/>
      <c r="B100" s="247" t="s">
        <v>72</v>
      </c>
      <c r="C100" s="68" t="s">
        <v>93</v>
      </c>
      <c r="D100" s="88">
        <f>D94+D97</f>
        <v>0</v>
      </c>
      <c r="E100" s="88">
        <f t="shared" ref="E100:J100" si="37">E94+E97</f>
        <v>0</v>
      </c>
      <c r="F100" s="88">
        <f t="shared" si="37"/>
        <v>1</v>
      </c>
      <c r="G100" s="88">
        <f t="shared" si="37"/>
        <v>0</v>
      </c>
      <c r="H100" s="88">
        <f t="shared" si="37"/>
        <v>0</v>
      </c>
      <c r="I100" s="88">
        <f t="shared" si="37"/>
        <v>0</v>
      </c>
      <c r="J100" s="88">
        <f t="shared" si="37"/>
        <v>1</v>
      </c>
      <c r="K100" s="89" t="s">
        <v>94</v>
      </c>
      <c r="L100" s="248" t="s">
        <v>95</v>
      </c>
      <c r="M100" s="250"/>
    </row>
    <row r="101" spans="1:13" s="5" customFormat="1" ht="24.65" customHeight="1" x14ac:dyDescent="0.35">
      <c r="A101" s="250"/>
      <c r="B101" s="247"/>
      <c r="C101" s="63" t="s">
        <v>106</v>
      </c>
      <c r="D101" s="19">
        <f>D95+D98</f>
        <v>0</v>
      </c>
      <c r="E101" s="19">
        <f t="shared" ref="E101:J101" si="38">E95+E98</f>
        <v>0</v>
      </c>
      <c r="F101" s="19">
        <f t="shared" si="38"/>
        <v>0</v>
      </c>
      <c r="G101" s="19">
        <f t="shared" si="38"/>
        <v>0</v>
      </c>
      <c r="H101" s="19">
        <f t="shared" si="38"/>
        <v>1</v>
      </c>
      <c r="I101" s="19">
        <f t="shared" si="38"/>
        <v>0</v>
      </c>
      <c r="J101" s="19">
        <f t="shared" si="38"/>
        <v>1</v>
      </c>
      <c r="K101" s="90" t="s">
        <v>107</v>
      </c>
      <c r="L101" s="248"/>
      <c r="M101" s="250"/>
    </row>
    <row r="102" spans="1:13" s="5" customFormat="1" ht="24.65" customHeight="1" x14ac:dyDescent="0.35">
      <c r="A102" s="250"/>
      <c r="B102" s="247"/>
      <c r="C102" s="69" t="s">
        <v>98</v>
      </c>
      <c r="D102" s="91">
        <f>SUM(D100:D101)</f>
        <v>0</v>
      </c>
      <c r="E102" s="167">
        <f t="shared" ref="E102:J102" si="39">SUM(E100:E101)</f>
        <v>0</v>
      </c>
      <c r="F102" s="167">
        <f t="shared" si="39"/>
        <v>1</v>
      </c>
      <c r="G102" s="167">
        <f t="shared" si="39"/>
        <v>0</v>
      </c>
      <c r="H102" s="167">
        <f t="shared" si="39"/>
        <v>1</v>
      </c>
      <c r="I102" s="167">
        <f t="shared" si="39"/>
        <v>0</v>
      </c>
      <c r="J102" s="167">
        <f t="shared" si="39"/>
        <v>2</v>
      </c>
      <c r="K102" s="66" t="s">
        <v>73</v>
      </c>
      <c r="L102" s="248"/>
      <c r="M102" s="250"/>
    </row>
    <row r="103" spans="1:13" s="5" customFormat="1" ht="24.65" customHeight="1" x14ac:dyDescent="0.35">
      <c r="A103" s="250" t="s">
        <v>50</v>
      </c>
      <c r="B103" s="247" t="s">
        <v>92</v>
      </c>
      <c r="C103" s="68" t="s">
        <v>93</v>
      </c>
      <c r="D103" s="88">
        <v>2</v>
      </c>
      <c r="E103" s="88">
        <v>21</v>
      </c>
      <c r="F103" s="88">
        <v>36</v>
      </c>
      <c r="G103" s="88">
        <v>54</v>
      </c>
      <c r="H103" s="88">
        <v>45</v>
      </c>
      <c r="I103" s="88">
        <v>206</v>
      </c>
      <c r="J103" s="88">
        <v>364</v>
      </c>
      <c r="K103" s="89" t="s">
        <v>94</v>
      </c>
      <c r="L103" s="248" t="s">
        <v>95</v>
      </c>
      <c r="M103" s="250" t="s">
        <v>51</v>
      </c>
    </row>
    <row r="104" spans="1:13" s="5" customFormat="1" ht="24.65" customHeight="1" x14ac:dyDescent="0.35">
      <c r="A104" s="250"/>
      <c r="B104" s="247"/>
      <c r="C104" s="63" t="s">
        <v>96</v>
      </c>
      <c r="D104" s="19">
        <v>5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5</v>
      </c>
      <c r="K104" s="90" t="s">
        <v>97</v>
      </c>
      <c r="L104" s="248"/>
      <c r="M104" s="250"/>
    </row>
    <row r="105" spans="1:13" s="5" customFormat="1" ht="24.65" customHeight="1" x14ac:dyDescent="0.35">
      <c r="A105" s="250"/>
      <c r="B105" s="247"/>
      <c r="C105" s="69" t="s">
        <v>98</v>
      </c>
      <c r="D105" s="91">
        <f>SUM(D103:D104)</f>
        <v>7</v>
      </c>
      <c r="E105" s="167">
        <f t="shared" ref="E105:J105" si="40">SUM(E103:E104)</f>
        <v>21</v>
      </c>
      <c r="F105" s="167">
        <f t="shared" si="40"/>
        <v>36</v>
      </c>
      <c r="G105" s="167">
        <f t="shared" si="40"/>
        <v>54</v>
      </c>
      <c r="H105" s="167">
        <f t="shared" si="40"/>
        <v>45</v>
      </c>
      <c r="I105" s="167">
        <f t="shared" si="40"/>
        <v>206</v>
      </c>
      <c r="J105" s="167">
        <f t="shared" si="40"/>
        <v>369</v>
      </c>
      <c r="K105" s="66" t="s">
        <v>73</v>
      </c>
      <c r="L105" s="248"/>
      <c r="M105" s="250"/>
    </row>
    <row r="106" spans="1:13" s="5" customFormat="1" ht="24.65" customHeight="1" x14ac:dyDescent="0.35">
      <c r="A106" s="250"/>
      <c r="B106" s="247" t="s">
        <v>104</v>
      </c>
      <c r="C106" s="68" t="s">
        <v>93</v>
      </c>
      <c r="D106" s="88">
        <v>0</v>
      </c>
      <c r="E106" s="88">
        <v>0</v>
      </c>
      <c r="F106" s="88">
        <v>1</v>
      </c>
      <c r="G106" s="88">
        <v>0</v>
      </c>
      <c r="H106" s="88">
        <v>0</v>
      </c>
      <c r="I106" s="88">
        <v>0</v>
      </c>
      <c r="J106" s="88">
        <v>1</v>
      </c>
      <c r="K106" s="89" t="s">
        <v>94</v>
      </c>
      <c r="L106" s="248" t="s">
        <v>105</v>
      </c>
      <c r="M106" s="250"/>
    </row>
    <row r="107" spans="1:13" s="5" customFormat="1" ht="24.65" customHeight="1" x14ac:dyDescent="0.35">
      <c r="A107" s="250"/>
      <c r="B107" s="247"/>
      <c r="C107" s="63" t="s">
        <v>96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90" t="s">
        <v>97</v>
      </c>
      <c r="L107" s="248"/>
      <c r="M107" s="250"/>
    </row>
    <row r="108" spans="1:13" s="5" customFormat="1" ht="24.65" customHeight="1" x14ac:dyDescent="0.35">
      <c r="A108" s="250"/>
      <c r="B108" s="247"/>
      <c r="C108" s="69" t="s">
        <v>98</v>
      </c>
      <c r="D108" s="91">
        <f>SUM(D106:D107)</f>
        <v>0</v>
      </c>
      <c r="E108" s="167">
        <f t="shared" ref="E108:J108" si="41">SUM(E106:E107)</f>
        <v>0</v>
      </c>
      <c r="F108" s="167">
        <f t="shared" si="41"/>
        <v>1</v>
      </c>
      <c r="G108" s="167">
        <f t="shared" si="41"/>
        <v>0</v>
      </c>
      <c r="H108" s="167">
        <f t="shared" si="41"/>
        <v>0</v>
      </c>
      <c r="I108" s="167">
        <f t="shared" si="41"/>
        <v>0</v>
      </c>
      <c r="J108" s="167">
        <f t="shared" si="41"/>
        <v>1</v>
      </c>
      <c r="K108" s="66" t="s">
        <v>73</v>
      </c>
      <c r="L108" s="248"/>
      <c r="M108" s="250"/>
    </row>
    <row r="109" spans="1:13" s="5" customFormat="1" ht="24.65" customHeight="1" x14ac:dyDescent="0.35">
      <c r="A109" s="250"/>
      <c r="B109" s="247" t="s">
        <v>72</v>
      </c>
      <c r="C109" s="68" t="s">
        <v>93</v>
      </c>
      <c r="D109" s="88">
        <f>D103+D106</f>
        <v>2</v>
      </c>
      <c r="E109" s="88">
        <f t="shared" ref="E109:J109" si="42">E103+E106</f>
        <v>21</v>
      </c>
      <c r="F109" s="88">
        <f t="shared" si="42"/>
        <v>37</v>
      </c>
      <c r="G109" s="88">
        <f t="shared" si="42"/>
        <v>54</v>
      </c>
      <c r="H109" s="88">
        <f t="shared" si="42"/>
        <v>45</v>
      </c>
      <c r="I109" s="88">
        <f t="shared" si="42"/>
        <v>206</v>
      </c>
      <c r="J109" s="88">
        <f t="shared" si="42"/>
        <v>365</v>
      </c>
      <c r="K109" s="89" t="s">
        <v>94</v>
      </c>
      <c r="L109" s="248" t="s">
        <v>73</v>
      </c>
      <c r="M109" s="250"/>
    </row>
    <row r="110" spans="1:13" s="5" customFormat="1" ht="24.65" customHeight="1" x14ac:dyDescent="0.35">
      <c r="A110" s="250"/>
      <c r="B110" s="247"/>
      <c r="C110" s="63" t="s">
        <v>96</v>
      </c>
      <c r="D110" s="19">
        <f>D104+D107</f>
        <v>5</v>
      </c>
      <c r="E110" s="19">
        <f t="shared" ref="E110:J110" si="43">E104+E107</f>
        <v>0</v>
      </c>
      <c r="F110" s="19">
        <f t="shared" si="43"/>
        <v>0</v>
      </c>
      <c r="G110" s="19">
        <f t="shared" si="43"/>
        <v>0</v>
      </c>
      <c r="H110" s="19">
        <f t="shared" si="43"/>
        <v>0</v>
      </c>
      <c r="I110" s="19">
        <f t="shared" si="43"/>
        <v>0</v>
      </c>
      <c r="J110" s="19">
        <f t="shared" si="43"/>
        <v>5</v>
      </c>
      <c r="K110" s="90" t="s">
        <v>97</v>
      </c>
      <c r="L110" s="248"/>
      <c r="M110" s="250"/>
    </row>
    <row r="111" spans="1:13" s="5" customFormat="1" ht="24.65" customHeight="1" x14ac:dyDescent="0.35">
      <c r="A111" s="250"/>
      <c r="B111" s="247"/>
      <c r="C111" s="69" t="s">
        <v>98</v>
      </c>
      <c r="D111" s="91">
        <f>SUM(D109:D110)</f>
        <v>7</v>
      </c>
      <c r="E111" s="167">
        <f t="shared" ref="E111:J111" si="44">SUM(E109:E110)</f>
        <v>21</v>
      </c>
      <c r="F111" s="167">
        <f t="shared" si="44"/>
        <v>37</v>
      </c>
      <c r="G111" s="167">
        <f t="shared" si="44"/>
        <v>54</v>
      </c>
      <c r="H111" s="167">
        <f t="shared" si="44"/>
        <v>45</v>
      </c>
      <c r="I111" s="167">
        <f t="shared" si="44"/>
        <v>206</v>
      </c>
      <c r="J111" s="167">
        <f t="shared" si="44"/>
        <v>370</v>
      </c>
      <c r="K111" s="66" t="s">
        <v>73</v>
      </c>
      <c r="L111" s="248"/>
      <c r="M111" s="250"/>
    </row>
    <row r="112" spans="1:13" s="5" customFormat="1" ht="24.65" customHeight="1" x14ac:dyDescent="0.35">
      <c r="A112" s="250" t="s">
        <v>52</v>
      </c>
      <c r="B112" s="247" t="s">
        <v>92</v>
      </c>
      <c r="C112" s="68" t="s">
        <v>93</v>
      </c>
      <c r="D112" s="88">
        <v>0</v>
      </c>
      <c r="E112" s="88">
        <v>1</v>
      </c>
      <c r="F112" s="88">
        <v>2</v>
      </c>
      <c r="G112" s="88">
        <v>1</v>
      </c>
      <c r="H112" s="88">
        <v>1</v>
      </c>
      <c r="I112" s="88">
        <v>1</v>
      </c>
      <c r="J112" s="88">
        <v>6</v>
      </c>
      <c r="K112" s="89" t="s">
        <v>94</v>
      </c>
      <c r="L112" s="248" t="s">
        <v>95</v>
      </c>
      <c r="M112" s="250" t="s">
        <v>53</v>
      </c>
    </row>
    <row r="113" spans="1:13" s="5" customFormat="1" ht="24.65" customHeight="1" x14ac:dyDescent="0.35">
      <c r="A113" s="250"/>
      <c r="B113" s="247"/>
      <c r="C113" s="63" t="s">
        <v>96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90" t="s">
        <v>97</v>
      </c>
      <c r="L113" s="248"/>
      <c r="M113" s="250"/>
    </row>
    <row r="114" spans="1:13" s="5" customFormat="1" ht="24.65" customHeight="1" thickBot="1" x14ac:dyDescent="0.4">
      <c r="A114" s="254"/>
      <c r="B114" s="253"/>
      <c r="C114" s="74" t="s">
        <v>98</v>
      </c>
      <c r="D114" s="92">
        <f>SUM(D112:D113)</f>
        <v>0</v>
      </c>
      <c r="E114" s="169">
        <f t="shared" ref="E114:J114" si="45">SUM(E112:E113)</f>
        <v>1</v>
      </c>
      <c r="F114" s="169">
        <f t="shared" si="45"/>
        <v>2</v>
      </c>
      <c r="G114" s="169">
        <f t="shared" si="45"/>
        <v>1</v>
      </c>
      <c r="H114" s="169">
        <f t="shared" si="45"/>
        <v>1</v>
      </c>
      <c r="I114" s="169">
        <f t="shared" si="45"/>
        <v>1</v>
      </c>
      <c r="J114" s="169">
        <f t="shared" si="45"/>
        <v>6</v>
      </c>
      <c r="K114" s="73" t="s">
        <v>73</v>
      </c>
      <c r="L114" s="255"/>
      <c r="M114" s="254"/>
    </row>
    <row r="115" spans="1:13" s="5" customFormat="1" ht="24.9" customHeight="1" thickTop="1" x14ac:dyDescent="0.35"/>
    <row r="116" spans="1:13" s="5" customFormat="1" ht="29.6" customHeight="1" x14ac:dyDescent="0.35">
      <c r="A116" s="243" t="s">
        <v>192</v>
      </c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</row>
    <row r="117" spans="1:13" s="5" customFormat="1" ht="27.55" customHeight="1" x14ac:dyDescent="0.35">
      <c r="A117" s="244" t="s">
        <v>194</v>
      </c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</row>
    <row r="118" spans="1:13" s="5" customFormat="1" ht="21" customHeight="1" thickBot="1" x14ac:dyDescent="0.4">
      <c r="A118" s="262"/>
      <c r="B118" s="262"/>
      <c r="C118" s="262"/>
      <c r="D118" s="262"/>
      <c r="E118" s="65"/>
      <c r="F118" s="65"/>
      <c r="G118" s="65"/>
      <c r="H118" s="65"/>
      <c r="I118" s="65"/>
      <c r="J118" s="263"/>
      <c r="K118" s="263"/>
      <c r="L118" s="263"/>
      <c r="M118" s="263"/>
    </row>
    <row r="119" spans="1:13" s="5" customFormat="1" ht="39" customHeight="1" thickTop="1" x14ac:dyDescent="0.35">
      <c r="A119" s="235" t="s">
        <v>74</v>
      </c>
      <c r="B119" s="235" t="s">
        <v>75</v>
      </c>
      <c r="C119" s="237" t="s">
        <v>76</v>
      </c>
      <c r="D119" s="87" t="s">
        <v>77</v>
      </c>
      <c r="E119" s="87" t="s">
        <v>78</v>
      </c>
      <c r="F119" s="87" t="s">
        <v>79</v>
      </c>
      <c r="G119" s="87" t="s">
        <v>80</v>
      </c>
      <c r="H119" s="87" t="s">
        <v>81</v>
      </c>
      <c r="I119" s="87" t="s">
        <v>82</v>
      </c>
      <c r="J119" s="87" t="s">
        <v>83</v>
      </c>
      <c r="K119" s="239" t="s">
        <v>84</v>
      </c>
      <c r="L119" s="241" t="s">
        <v>85</v>
      </c>
      <c r="M119" s="241" t="s">
        <v>26</v>
      </c>
    </row>
    <row r="120" spans="1:13" s="5" customFormat="1" ht="47.6" customHeight="1" x14ac:dyDescent="0.35">
      <c r="A120" s="236"/>
      <c r="B120" s="236"/>
      <c r="C120" s="238"/>
      <c r="D120" s="96" t="s">
        <v>86</v>
      </c>
      <c r="E120" s="96" t="s">
        <v>87</v>
      </c>
      <c r="F120" s="96" t="s">
        <v>88</v>
      </c>
      <c r="G120" s="96" t="s">
        <v>89</v>
      </c>
      <c r="H120" s="96" t="s">
        <v>90</v>
      </c>
      <c r="I120" s="96" t="s">
        <v>91</v>
      </c>
      <c r="J120" s="96" t="s">
        <v>73</v>
      </c>
      <c r="K120" s="240"/>
      <c r="L120" s="242"/>
      <c r="M120" s="242"/>
    </row>
    <row r="121" spans="1:13" ht="21" customHeight="1" x14ac:dyDescent="0.35">
      <c r="A121" s="259" t="s">
        <v>54</v>
      </c>
      <c r="B121" s="260" t="s">
        <v>92</v>
      </c>
      <c r="C121" s="68" t="s">
        <v>93</v>
      </c>
      <c r="D121" s="88">
        <v>0</v>
      </c>
      <c r="E121" s="88">
        <v>5</v>
      </c>
      <c r="F121" s="88">
        <v>148</v>
      </c>
      <c r="G121" s="88">
        <v>120</v>
      </c>
      <c r="H121" s="88">
        <v>205</v>
      </c>
      <c r="I121" s="88">
        <v>184</v>
      </c>
      <c r="J121" s="88">
        <v>662</v>
      </c>
      <c r="K121" s="101" t="s">
        <v>94</v>
      </c>
      <c r="L121" s="261" t="s">
        <v>95</v>
      </c>
      <c r="M121" s="259" t="s">
        <v>55</v>
      </c>
    </row>
    <row r="122" spans="1:13" ht="21" customHeight="1" x14ac:dyDescent="0.35">
      <c r="A122" s="250"/>
      <c r="B122" s="247"/>
      <c r="C122" s="63" t="s">
        <v>96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90" t="s">
        <v>97</v>
      </c>
      <c r="L122" s="248"/>
      <c r="M122" s="250"/>
    </row>
    <row r="123" spans="1:13" ht="21" customHeight="1" x14ac:dyDescent="0.35">
      <c r="A123" s="250"/>
      <c r="B123" s="247"/>
      <c r="C123" s="69" t="s">
        <v>98</v>
      </c>
      <c r="D123" s="91">
        <f>SUM(D121:D122)</f>
        <v>0</v>
      </c>
      <c r="E123" s="167">
        <f t="shared" ref="E123:J123" si="46">SUM(E121:E122)</f>
        <v>5</v>
      </c>
      <c r="F123" s="167">
        <f t="shared" si="46"/>
        <v>148</v>
      </c>
      <c r="G123" s="167">
        <f t="shared" si="46"/>
        <v>120</v>
      </c>
      <c r="H123" s="167">
        <f t="shared" si="46"/>
        <v>205</v>
      </c>
      <c r="I123" s="167">
        <f t="shared" si="46"/>
        <v>184</v>
      </c>
      <c r="J123" s="167">
        <f t="shared" si="46"/>
        <v>662</v>
      </c>
      <c r="K123" s="66" t="s">
        <v>73</v>
      </c>
      <c r="L123" s="248"/>
      <c r="M123" s="250"/>
    </row>
    <row r="124" spans="1:13" ht="21" customHeight="1" x14ac:dyDescent="0.35">
      <c r="A124" s="250" t="s">
        <v>56</v>
      </c>
      <c r="B124" s="247" t="s">
        <v>92</v>
      </c>
      <c r="C124" s="68" t="s">
        <v>93</v>
      </c>
      <c r="D124" s="88">
        <v>0</v>
      </c>
      <c r="E124" s="88">
        <v>0</v>
      </c>
      <c r="F124" s="88">
        <v>0</v>
      </c>
      <c r="G124" s="88">
        <v>1</v>
      </c>
      <c r="H124" s="88">
        <v>0</v>
      </c>
      <c r="I124" s="88">
        <v>8</v>
      </c>
      <c r="J124" s="88">
        <v>9</v>
      </c>
      <c r="K124" s="89" t="s">
        <v>94</v>
      </c>
      <c r="L124" s="248" t="s">
        <v>95</v>
      </c>
      <c r="M124" s="250" t="s">
        <v>57</v>
      </c>
    </row>
    <row r="125" spans="1:13" ht="21" customHeight="1" x14ac:dyDescent="0.35">
      <c r="A125" s="250"/>
      <c r="B125" s="247"/>
      <c r="C125" s="63" t="s">
        <v>96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90" t="s">
        <v>97</v>
      </c>
      <c r="L125" s="248"/>
      <c r="M125" s="250"/>
    </row>
    <row r="126" spans="1:13" ht="21" customHeight="1" x14ac:dyDescent="0.35">
      <c r="A126" s="250"/>
      <c r="B126" s="247"/>
      <c r="C126" s="69" t="s">
        <v>98</v>
      </c>
      <c r="D126" s="91">
        <f>SUM(D124:D125)</f>
        <v>0</v>
      </c>
      <c r="E126" s="167">
        <f t="shared" ref="E126:J126" si="47">SUM(E124:E125)</f>
        <v>0</v>
      </c>
      <c r="F126" s="167">
        <f t="shared" si="47"/>
        <v>0</v>
      </c>
      <c r="G126" s="167">
        <f t="shared" si="47"/>
        <v>1</v>
      </c>
      <c r="H126" s="167">
        <f t="shared" si="47"/>
        <v>0</v>
      </c>
      <c r="I126" s="167">
        <f t="shared" si="47"/>
        <v>8</v>
      </c>
      <c r="J126" s="167">
        <f t="shared" si="47"/>
        <v>9</v>
      </c>
      <c r="K126" s="66" t="s">
        <v>73</v>
      </c>
      <c r="L126" s="248"/>
      <c r="M126" s="250"/>
    </row>
    <row r="127" spans="1:13" ht="21" customHeight="1" x14ac:dyDescent="0.35">
      <c r="A127" s="250"/>
      <c r="B127" s="247" t="s">
        <v>99</v>
      </c>
      <c r="C127" s="68" t="s">
        <v>93</v>
      </c>
      <c r="D127" s="88">
        <v>0</v>
      </c>
      <c r="E127" s="88">
        <v>0</v>
      </c>
      <c r="F127" s="88">
        <v>0</v>
      </c>
      <c r="G127" s="88">
        <v>1</v>
      </c>
      <c r="H127" s="88">
        <v>0</v>
      </c>
      <c r="I127" s="88">
        <v>0</v>
      </c>
      <c r="J127" s="88">
        <v>1</v>
      </c>
      <c r="K127" s="89" t="s">
        <v>94</v>
      </c>
      <c r="L127" s="248" t="s">
        <v>100</v>
      </c>
      <c r="M127" s="250"/>
    </row>
    <row r="128" spans="1:13" ht="21" customHeight="1" x14ac:dyDescent="0.35">
      <c r="A128" s="250"/>
      <c r="B128" s="247"/>
      <c r="C128" s="63" t="s">
        <v>96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90" t="s">
        <v>97</v>
      </c>
      <c r="L128" s="248"/>
      <c r="M128" s="250"/>
    </row>
    <row r="129" spans="1:13" ht="21" customHeight="1" x14ac:dyDescent="0.35">
      <c r="A129" s="250"/>
      <c r="B129" s="247"/>
      <c r="C129" s="69" t="s">
        <v>98</v>
      </c>
      <c r="D129" s="91">
        <f>SUM(D127:D128)</f>
        <v>0</v>
      </c>
      <c r="E129" s="167">
        <f t="shared" ref="E129:J129" si="48">SUM(E127:E128)</f>
        <v>0</v>
      </c>
      <c r="F129" s="167">
        <f t="shared" si="48"/>
        <v>0</v>
      </c>
      <c r="G129" s="167">
        <f t="shared" si="48"/>
        <v>1</v>
      </c>
      <c r="H129" s="167">
        <f t="shared" si="48"/>
        <v>0</v>
      </c>
      <c r="I129" s="167">
        <f t="shared" si="48"/>
        <v>0</v>
      </c>
      <c r="J129" s="167">
        <f t="shared" si="48"/>
        <v>1</v>
      </c>
      <c r="K129" s="66" t="s">
        <v>73</v>
      </c>
      <c r="L129" s="248"/>
      <c r="M129" s="250"/>
    </row>
    <row r="130" spans="1:13" ht="21" customHeight="1" x14ac:dyDescent="0.35">
      <c r="A130" s="250"/>
      <c r="B130" s="247" t="s">
        <v>72</v>
      </c>
      <c r="C130" s="68" t="s">
        <v>93</v>
      </c>
      <c r="D130" s="88">
        <f>D124+D127</f>
        <v>0</v>
      </c>
      <c r="E130" s="88">
        <f t="shared" ref="E130:J130" si="49">E124+E127</f>
        <v>0</v>
      </c>
      <c r="F130" s="88">
        <f t="shared" si="49"/>
        <v>0</v>
      </c>
      <c r="G130" s="88">
        <f t="shared" si="49"/>
        <v>2</v>
      </c>
      <c r="H130" s="88">
        <f t="shared" si="49"/>
        <v>0</v>
      </c>
      <c r="I130" s="88">
        <f t="shared" si="49"/>
        <v>8</v>
      </c>
      <c r="J130" s="88">
        <f t="shared" si="49"/>
        <v>10</v>
      </c>
      <c r="K130" s="89" t="s">
        <v>94</v>
      </c>
      <c r="L130" s="248" t="s">
        <v>73</v>
      </c>
      <c r="M130" s="250"/>
    </row>
    <row r="131" spans="1:13" ht="21" customHeight="1" x14ac:dyDescent="0.35">
      <c r="A131" s="250"/>
      <c r="B131" s="247"/>
      <c r="C131" s="63" t="s">
        <v>96</v>
      </c>
      <c r="D131" s="19">
        <f>D125+D128</f>
        <v>0</v>
      </c>
      <c r="E131" s="19">
        <f t="shared" ref="E131:J131" si="50">E125+E128</f>
        <v>0</v>
      </c>
      <c r="F131" s="19">
        <f t="shared" si="50"/>
        <v>0</v>
      </c>
      <c r="G131" s="19">
        <f t="shared" si="50"/>
        <v>0</v>
      </c>
      <c r="H131" s="19">
        <f t="shared" si="50"/>
        <v>0</v>
      </c>
      <c r="I131" s="19">
        <f t="shared" si="50"/>
        <v>0</v>
      </c>
      <c r="J131" s="19">
        <f t="shared" si="50"/>
        <v>0</v>
      </c>
      <c r="K131" s="90" t="s">
        <v>97</v>
      </c>
      <c r="L131" s="248"/>
      <c r="M131" s="250"/>
    </row>
    <row r="132" spans="1:13" ht="21" customHeight="1" x14ac:dyDescent="0.35">
      <c r="A132" s="250"/>
      <c r="B132" s="247"/>
      <c r="C132" s="69" t="s">
        <v>98</v>
      </c>
      <c r="D132" s="91">
        <f>SUM(D130:D131)</f>
        <v>0</v>
      </c>
      <c r="E132" s="167">
        <f t="shared" ref="E132:J132" si="51">SUM(E130:E131)</f>
        <v>0</v>
      </c>
      <c r="F132" s="167">
        <f t="shared" si="51"/>
        <v>0</v>
      </c>
      <c r="G132" s="167">
        <f t="shared" si="51"/>
        <v>2</v>
      </c>
      <c r="H132" s="167">
        <f t="shared" si="51"/>
        <v>0</v>
      </c>
      <c r="I132" s="167">
        <f t="shared" si="51"/>
        <v>8</v>
      </c>
      <c r="J132" s="167">
        <f t="shared" si="51"/>
        <v>10</v>
      </c>
      <c r="K132" s="66" t="s">
        <v>73</v>
      </c>
      <c r="L132" s="248"/>
      <c r="M132" s="250"/>
    </row>
    <row r="133" spans="1:13" ht="21" customHeight="1" x14ac:dyDescent="0.35">
      <c r="A133" s="250" t="s">
        <v>58</v>
      </c>
      <c r="B133" s="247" t="s">
        <v>92</v>
      </c>
      <c r="C133" s="68" t="s">
        <v>93</v>
      </c>
      <c r="D133" s="88">
        <v>0</v>
      </c>
      <c r="E133" s="88">
        <v>0</v>
      </c>
      <c r="F133" s="88">
        <v>1</v>
      </c>
      <c r="G133" s="88">
        <v>0</v>
      </c>
      <c r="H133" s="88">
        <v>0</v>
      </c>
      <c r="I133" s="88">
        <v>1</v>
      </c>
      <c r="J133" s="88">
        <v>2</v>
      </c>
      <c r="K133" s="89" t="s">
        <v>94</v>
      </c>
      <c r="L133" s="248" t="s">
        <v>105</v>
      </c>
      <c r="M133" s="250" t="s">
        <v>59</v>
      </c>
    </row>
    <row r="134" spans="1:13" ht="21" customHeight="1" x14ac:dyDescent="0.35">
      <c r="A134" s="250"/>
      <c r="B134" s="247"/>
      <c r="C134" s="63" t="s">
        <v>96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90" t="s">
        <v>97</v>
      </c>
      <c r="L134" s="248"/>
      <c r="M134" s="250"/>
    </row>
    <row r="135" spans="1:13" ht="21" customHeight="1" x14ac:dyDescent="0.35">
      <c r="A135" s="250"/>
      <c r="B135" s="247"/>
      <c r="C135" s="69" t="s">
        <v>98</v>
      </c>
      <c r="D135" s="91">
        <f>SUM(D133:D134)</f>
        <v>0</v>
      </c>
      <c r="E135" s="167">
        <f t="shared" ref="E135:J135" si="52">SUM(E133:E134)</f>
        <v>0</v>
      </c>
      <c r="F135" s="167">
        <f t="shared" si="52"/>
        <v>1</v>
      </c>
      <c r="G135" s="167">
        <f t="shared" si="52"/>
        <v>0</v>
      </c>
      <c r="H135" s="167">
        <f t="shared" si="52"/>
        <v>0</v>
      </c>
      <c r="I135" s="167">
        <f t="shared" si="52"/>
        <v>1</v>
      </c>
      <c r="J135" s="167">
        <f t="shared" si="52"/>
        <v>2</v>
      </c>
      <c r="K135" s="66" t="s">
        <v>73</v>
      </c>
      <c r="L135" s="248"/>
      <c r="M135" s="250"/>
    </row>
    <row r="136" spans="1:13" ht="21" customHeight="1" x14ac:dyDescent="0.35">
      <c r="A136" s="250" t="s">
        <v>60</v>
      </c>
      <c r="B136" s="247" t="s">
        <v>92</v>
      </c>
      <c r="C136" s="68" t="s">
        <v>93</v>
      </c>
      <c r="D136" s="88">
        <v>0</v>
      </c>
      <c r="E136" s="88">
        <v>8</v>
      </c>
      <c r="F136" s="88">
        <v>62</v>
      </c>
      <c r="G136" s="88">
        <v>83</v>
      </c>
      <c r="H136" s="88">
        <v>49</v>
      </c>
      <c r="I136" s="88">
        <v>46</v>
      </c>
      <c r="J136" s="88">
        <v>248</v>
      </c>
      <c r="K136" s="89" t="s">
        <v>94</v>
      </c>
      <c r="L136" s="248" t="s">
        <v>95</v>
      </c>
      <c r="M136" s="250" t="s">
        <v>61</v>
      </c>
    </row>
    <row r="137" spans="1:13" ht="21" customHeight="1" x14ac:dyDescent="0.35">
      <c r="A137" s="250"/>
      <c r="B137" s="247"/>
      <c r="C137" s="63" t="s">
        <v>96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90" t="s">
        <v>97</v>
      </c>
      <c r="L137" s="248"/>
      <c r="M137" s="250"/>
    </row>
    <row r="138" spans="1:13" ht="21" customHeight="1" x14ac:dyDescent="0.35">
      <c r="A138" s="250"/>
      <c r="B138" s="247"/>
      <c r="C138" s="69" t="s">
        <v>98</v>
      </c>
      <c r="D138" s="91">
        <f>SUM(D136:D137)</f>
        <v>0</v>
      </c>
      <c r="E138" s="167">
        <f t="shared" ref="E138:J138" si="53">SUM(E136:E137)</f>
        <v>8</v>
      </c>
      <c r="F138" s="167">
        <f t="shared" si="53"/>
        <v>62</v>
      </c>
      <c r="G138" s="167">
        <f t="shared" si="53"/>
        <v>83</v>
      </c>
      <c r="H138" s="167">
        <f t="shared" si="53"/>
        <v>49</v>
      </c>
      <c r="I138" s="167">
        <f t="shared" si="53"/>
        <v>46</v>
      </c>
      <c r="J138" s="167">
        <f t="shared" si="53"/>
        <v>248</v>
      </c>
      <c r="K138" s="66" t="s">
        <v>73</v>
      </c>
      <c r="L138" s="248"/>
      <c r="M138" s="250"/>
    </row>
    <row r="139" spans="1:13" s="5" customFormat="1" ht="21" customHeight="1" x14ac:dyDescent="0.35">
      <c r="A139" s="250" t="s">
        <v>62</v>
      </c>
      <c r="B139" s="247" t="s">
        <v>92</v>
      </c>
      <c r="C139" s="68" t="s">
        <v>93</v>
      </c>
      <c r="D139" s="88">
        <v>0</v>
      </c>
      <c r="E139" s="88">
        <v>1</v>
      </c>
      <c r="F139" s="88">
        <v>0</v>
      </c>
      <c r="G139" s="88">
        <v>1</v>
      </c>
      <c r="H139" s="88">
        <v>0</v>
      </c>
      <c r="I139" s="88">
        <v>5</v>
      </c>
      <c r="J139" s="88">
        <v>7</v>
      </c>
      <c r="K139" s="89" t="s">
        <v>94</v>
      </c>
      <c r="L139" s="248" t="s">
        <v>95</v>
      </c>
      <c r="M139" s="250" t="s">
        <v>63</v>
      </c>
    </row>
    <row r="140" spans="1:13" s="5" customFormat="1" ht="21" customHeight="1" x14ac:dyDescent="0.35">
      <c r="A140" s="250"/>
      <c r="B140" s="247"/>
      <c r="C140" s="63" t="s">
        <v>96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90" t="s">
        <v>97</v>
      </c>
      <c r="L140" s="248"/>
      <c r="M140" s="250"/>
    </row>
    <row r="141" spans="1:13" s="5" customFormat="1" ht="21" customHeight="1" x14ac:dyDescent="0.35">
      <c r="A141" s="250"/>
      <c r="B141" s="247"/>
      <c r="C141" s="69" t="s">
        <v>98</v>
      </c>
      <c r="D141" s="91">
        <f>SUM(D139:D140)</f>
        <v>0</v>
      </c>
      <c r="E141" s="167">
        <f t="shared" ref="E141:J141" si="54">SUM(E139:E140)</f>
        <v>1</v>
      </c>
      <c r="F141" s="167">
        <f t="shared" si="54"/>
        <v>0</v>
      </c>
      <c r="G141" s="167">
        <f t="shared" si="54"/>
        <v>1</v>
      </c>
      <c r="H141" s="167">
        <f t="shared" si="54"/>
        <v>0</v>
      </c>
      <c r="I141" s="167">
        <f t="shared" si="54"/>
        <v>5</v>
      </c>
      <c r="J141" s="167">
        <f t="shared" si="54"/>
        <v>7</v>
      </c>
      <c r="K141" s="66" t="s">
        <v>73</v>
      </c>
      <c r="L141" s="248"/>
      <c r="M141" s="250"/>
    </row>
    <row r="142" spans="1:13" s="5" customFormat="1" ht="21" customHeight="1" x14ac:dyDescent="0.35">
      <c r="A142" s="250" t="s">
        <v>64</v>
      </c>
      <c r="B142" s="247" t="s">
        <v>92</v>
      </c>
      <c r="C142" s="68" t="s">
        <v>93</v>
      </c>
      <c r="D142" s="88">
        <v>0</v>
      </c>
      <c r="E142" s="88">
        <v>1</v>
      </c>
      <c r="F142" s="88">
        <v>0</v>
      </c>
      <c r="G142" s="88">
        <v>0</v>
      </c>
      <c r="H142" s="88">
        <v>3</v>
      </c>
      <c r="I142" s="88">
        <v>0</v>
      </c>
      <c r="J142" s="88">
        <v>4</v>
      </c>
      <c r="K142" s="89" t="s">
        <v>94</v>
      </c>
      <c r="L142" s="248" t="s">
        <v>95</v>
      </c>
      <c r="M142" s="250" t="s">
        <v>65</v>
      </c>
    </row>
    <row r="143" spans="1:13" s="5" customFormat="1" ht="21" customHeight="1" x14ac:dyDescent="0.35">
      <c r="A143" s="250"/>
      <c r="B143" s="247"/>
      <c r="C143" s="63" t="s">
        <v>96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90" t="s">
        <v>97</v>
      </c>
      <c r="L143" s="248"/>
      <c r="M143" s="250"/>
    </row>
    <row r="144" spans="1:13" s="5" customFormat="1" ht="21" customHeight="1" thickBot="1" x14ac:dyDescent="0.4">
      <c r="A144" s="254"/>
      <c r="B144" s="253"/>
      <c r="C144" s="74" t="s">
        <v>98</v>
      </c>
      <c r="D144" s="92">
        <f>SUM(D142:D143)</f>
        <v>0</v>
      </c>
      <c r="E144" s="169">
        <f t="shared" ref="E144:J144" si="55">SUM(E142:E143)</f>
        <v>1</v>
      </c>
      <c r="F144" s="169">
        <f t="shared" si="55"/>
        <v>0</v>
      </c>
      <c r="G144" s="169">
        <f t="shared" si="55"/>
        <v>0</v>
      </c>
      <c r="H144" s="169">
        <f t="shared" si="55"/>
        <v>3</v>
      </c>
      <c r="I144" s="169">
        <f t="shared" si="55"/>
        <v>0</v>
      </c>
      <c r="J144" s="169">
        <f t="shared" si="55"/>
        <v>4</v>
      </c>
      <c r="K144" s="73" t="s">
        <v>73</v>
      </c>
      <c r="L144" s="255"/>
      <c r="M144" s="254"/>
    </row>
    <row r="145" spans="1:13" ht="18" customHeight="1" thickTop="1" x14ac:dyDescent="0.35">
      <c r="A145" s="84"/>
      <c r="B145" s="84"/>
      <c r="C145" s="15"/>
      <c r="D145" s="16"/>
      <c r="E145" s="16"/>
      <c r="F145" s="16"/>
      <c r="G145" s="16"/>
      <c r="H145" s="16"/>
      <c r="I145" s="16"/>
      <c r="J145" s="16"/>
      <c r="K145" s="33"/>
      <c r="L145" s="32"/>
      <c r="M145" s="84"/>
    </row>
    <row r="146" spans="1:13" ht="21" customHeight="1" x14ac:dyDescent="0.35">
      <c r="A146" s="243" t="s">
        <v>192</v>
      </c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</row>
    <row r="147" spans="1:13" ht="23.15" customHeight="1" x14ac:dyDescent="0.35">
      <c r="A147" s="244" t="s">
        <v>194</v>
      </c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</row>
    <row r="148" spans="1:13" ht="21" customHeight="1" thickBot="1" x14ac:dyDescent="0.4">
      <c r="A148" s="262"/>
      <c r="B148" s="262"/>
      <c r="C148" s="262"/>
      <c r="D148" s="262"/>
      <c r="E148" s="11"/>
      <c r="F148" s="11"/>
      <c r="G148" s="11"/>
      <c r="H148" s="11"/>
      <c r="I148" s="11"/>
      <c r="J148" s="11"/>
      <c r="K148" s="263"/>
      <c r="L148" s="263"/>
      <c r="M148" s="263"/>
    </row>
    <row r="149" spans="1:13" s="5" customFormat="1" ht="28.1" customHeight="1" thickTop="1" x14ac:dyDescent="0.35">
      <c r="A149" s="235" t="s">
        <v>74</v>
      </c>
      <c r="B149" s="235" t="s">
        <v>75</v>
      </c>
      <c r="C149" s="237" t="s">
        <v>76</v>
      </c>
      <c r="D149" s="87" t="s">
        <v>77</v>
      </c>
      <c r="E149" s="87" t="s">
        <v>78</v>
      </c>
      <c r="F149" s="87" t="s">
        <v>79</v>
      </c>
      <c r="G149" s="87" t="s">
        <v>80</v>
      </c>
      <c r="H149" s="87" t="s">
        <v>81</v>
      </c>
      <c r="I149" s="87" t="s">
        <v>82</v>
      </c>
      <c r="J149" s="87" t="s">
        <v>83</v>
      </c>
      <c r="K149" s="239" t="s">
        <v>84</v>
      </c>
      <c r="L149" s="241" t="s">
        <v>85</v>
      </c>
      <c r="M149" s="241" t="s">
        <v>26</v>
      </c>
    </row>
    <row r="150" spans="1:13" s="5" customFormat="1" ht="39.65" customHeight="1" x14ac:dyDescent="0.35">
      <c r="A150" s="236"/>
      <c r="B150" s="236"/>
      <c r="C150" s="238"/>
      <c r="D150" s="96" t="s">
        <v>86</v>
      </c>
      <c r="E150" s="96" t="s">
        <v>87</v>
      </c>
      <c r="F150" s="96" t="s">
        <v>88</v>
      </c>
      <c r="G150" s="96" t="s">
        <v>89</v>
      </c>
      <c r="H150" s="96" t="s">
        <v>90</v>
      </c>
      <c r="I150" s="96" t="s">
        <v>91</v>
      </c>
      <c r="J150" s="96" t="s">
        <v>73</v>
      </c>
      <c r="K150" s="240"/>
      <c r="L150" s="242"/>
      <c r="M150" s="242"/>
    </row>
    <row r="151" spans="1:13" ht="21" customHeight="1" x14ac:dyDescent="0.35">
      <c r="A151" s="259" t="s">
        <v>66</v>
      </c>
      <c r="B151" s="260" t="s">
        <v>92</v>
      </c>
      <c r="C151" s="99" t="s">
        <v>93</v>
      </c>
      <c r="D151" s="100">
        <v>1</v>
      </c>
      <c r="E151" s="100">
        <v>0</v>
      </c>
      <c r="F151" s="100">
        <v>0</v>
      </c>
      <c r="G151" s="100">
        <v>0</v>
      </c>
      <c r="H151" s="100">
        <v>2</v>
      </c>
      <c r="I151" s="100">
        <v>5</v>
      </c>
      <c r="J151" s="100">
        <v>8</v>
      </c>
      <c r="K151" s="101" t="s">
        <v>94</v>
      </c>
      <c r="L151" s="261" t="s">
        <v>95</v>
      </c>
      <c r="M151" s="259" t="s">
        <v>67</v>
      </c>
    </row>
    <row r="152" spans="1:13" ht="21" customHeight="1" x14ac:dyDescent="0.35">
      <c r="A152" s="250"/>
      <c r="B152" s="247"/>
      <c r="C152" s="63" t="s">
        <v>96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90" t="s">
        <v>97</v>
      </c>
      <c r="L152" s="248"/>
      <c r="M152" s="250"/>
    </row>
    <row r="153" spans="1:13" ht="21" customHeight="1" x14ac:dyDescent="0.35">
      <c r="A153" s="250"/>
      <c r="B153" s="247"/>
      <c r="C153" s="69" t="s">
        <v>98</v>
      </c>
      <c r="D153" s="91">
        <f>SUM(D151:D152)</f>
        <v>1</v>
      </c>
      <c r="E153" s="167">
        <f t="shared" ref="E153:J153" si="56">SUM(E151:E152)</f>
        <v>0</v>
      </c>
      <c r="F153" s="167">
        <f t="shared" si="56"/>
        <v>0</v>
      </c>
      <c r="G153" s="167">
        <f t="shared" si="56"/>
        <v>0</v>
      </c>
      <c r="H153" s="167">
        <f t="shared" si="56"/>
        <v>2</v>
      </c>
      <c r="I153" s="167">
        <f t="shared" si="56"/>
        <v>5</v>
      </c>
      <c r="J153" s="167">
        <f t="shared" si="56"/>
        <v>8</v>
      </c>
      <c r="K153" s="66" t="s">
        <v>73</v>
      </c>
      <c r="L153" s="248"/>
      <c r="M153" s="250"/>
    </row>
    <row r="154" spans="1:13" ht="21" customHeight="1" x14ac:dyDescent="0.35">
      <c r="A154" s="250" t="s">
        <v>68</v>
      </c>
      <c r="B154" s="247" t="s">
        <v>92</v>
      </c>
      <c r="C154" s="68" t="s">
        <v>93</v>
      </c>
      <c r="D154" s="88">
        <v>0</v>
      </c>
      <c r="E154" s="88">
        <v>0</v>
      </c>
      <c r="F154" s="88">
        <v>2</v>
      </c>
      <c r="G154" s="88">
        <v>2</v>
      </c>
      <c r="H154" s="88">
        <v>0</v>
      </c>
      <c r="I154" s="88">
        <v>5</v>
      </c>
      <c r="J154" s="88">
        <v>9</v>
      </c>
      <c r="K154" s="89" t="s">
        <v>94</v>
      </c>
      <c r="L154" s="248" t="s">
        <v>95</v>
      </c>
      <c r="M154" s="250" t="s">
        <v>108</v>
      </c>
    </row>
    <row r="155" spans="1:13" ht="21" customHeight="1" x14ac:dyDescent="0.35">
      <c r="A155" s="250"/>
      <c r="B155" s="247"/>
      <c r="C155" s="63" t="s">
        <v>96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90" t="s">
        <v>97</v>
      </c>
      <c r="L155" s="248"/>
      <c r="M155" s="250"/>
    </row>
    <row r="156" spans="1:13" ht="21" customHeight="1" x14ac:dyDescent="0.35">
      <c r="A156" s="250"/>
      <c r="B156" s="247"/>
      <c r="C156" s="69" t="s">
        <v>98</v>
      </c>
      <c r="D156" s="91">
        <f>SUM(D154:D155)</f>
        <v>0</v>
      </c>
      <c r="E156" s="167">
        <f t="shared" ref="E156:J156" si="57">SUM(E154:E155)</f>
        <v>0</v>
      </c>
      <c r="F156" s="167">
        <f t="shared" si="57"/>
        <v>2</v>
      </c>
      <c r="G156" s="167">
        <f t="shared" si="57"/>
        <v>2</v>
      </c>
      <c r="H156" s="167">
        <f t="shared" si="57"/>
        <v>0</v>
      </c>
      <c r="I156" s="167">
        <f t="shared" si="57"/>
        <v>5</v>
      </c>
      <c r="J156" s="167">
        <f t="shared" si="57"/>
        <v>9</v>
      </c>
      <c r="K156" s="66" t="s">
        <v>73</v>
      </c>
      <c r="L156" s="248"/>
      <c r="M156" s="250"/>
    </row>
    <row r="157" spans="1:13" ht="21" customHeight="1" x14ac:dyDescent="0.35">
      <c r="A157" s="250" t="s">
        <v>70</v>
      </c>
      <c r="B157" s="247" t="s">
        <v>92</v>
      </c>
      <c r="C157" s="68" t="s">
        <v>93</v>
      </c>
      <c r="D157" s="88">
        <v>2</v>
      </c>
      <c r="E157" s="88">
        <v>3</v>
      </c>
      <c r="F157" s="88">
        <v>11</v>
      </c>
      <c r="G157" s="88">
        <v>9</v>
      </c>
      <c r="H157" s="88">
        <v>2</v>
      </c>
      <c r="I157" s="88">
        <v>22</v>
      </c>
      <c r="J157" s="88">
        <v>49</v>
      </c>
      <c r="K157" s="89" t="s">
        <v>94</v>
      </c>
      <c r="L157" s="248" t="s">
        <v>95</v>
      </c>
      <c r="M157" s="250" t="s">
        <v>71</v>
      </c>
    </row>
    <row r="158" spans="1:13" ht="21" customHeight="1" x14ac:dyDescent="0.35">
      <c r="A158" s="250"/>
      <c r="B158" s="247"/>
      <c r="C158" s="63" t="s">
        <v>96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90" t="s">
        <v>97</v>
      </c>
      <c r="L158" s="248"/>
      <c r="M158" s="250"/>
    </row>
    <row r="159" spans="1:13" ht="21" customHeight="1" x14ac:dyDescent="0.35">
      <c r="A159" s="250"/>
      <c r="B159" s="247"/>
      <c r="C159" s="69" t="s">
        <v>98</v>
      </c>
      <c r="D159" s="91">
        <f>SUM(D157:D158)</f>
        <v>2</v>
      </c>
      <c r="E159" s="167">
        <f t="shared" ref="E159:J159" si="58">SUM(E157:E158)</f>
        <v>3</v>
      </c>
      <c r="F159" s="167">
        <f t="shared" si="58"/>
        <v>11</v>
      </c>
      <c r="G159" s="167">
        <f t="shared" si="58"/>
        <v>9</v>
      </c>
      <c r="H159" s="167">
        <f t="shared" si="58"/>
        <v>2</v>
      </c>
      <c r="I159" s="167">
        <f t="shared" si="58"/>
        <v>22</v>
      </c>
      <c r="J159" s="167">
        <f t="shared" si="58"/>
        <v>49</v>
      </c>
      <c r="K159" s="66" t="s">
        <v>73</v>
      </c>
      <c r="L159" s="248"/>
      <c r="M159" s="250"/>
    </row>
    <row r="160" spans="1:13" ht="21" customHeight="1" x14ac:dyDescent="0.35">
      <c r="A160" s="250" t="s">
        <v>109</v>
      </c>
      <c r="B160" s="247" t="s">
        <v>92</v>
      </c>
      <c r="C160" s="68" t="s">
        <v>93</v>
      </c>
      <c r="D160" s="68">
        <f t="shared" ref="D160:J162" si="59">D6+D18+D37+D49+D64+D79+D94+D103+D112+D121+D124+D133+D136+D139+D142+D151+D154+D157</f>
        <v>24</v>
      </c>
      <c r="E160" s="88">
        <f t="shared" si="59"/>
        <v>117</v>
      </c>
      <c r="F160" s="88">
        <f t="shared" si="59"/>
        <v>347</v>
      </c>
      <c r="G160" s="88">
        <f t="shared" si="59"/>
        <v>395</v>
      </c>
      <c r="H160" s="88">
        <f t="shared" si="59"/>
        <v>463</v>
      </c>
      <c r="I160" s="88">
        <f t="shared" si="59"/>
        <v>666</v>
      </c>
      <c r="J160" s="88">
        <f t="shared" si="59"/>
        <v>2012</v>
      </c>
      <c r="K160" s="89" t="s">
        <v>94</v>
      </c>
      <c r="L160" s="248" t="s">
        <v>95</v>
      </c>
      <c r="M160" s="250" t="s">
        <v>110</v>
      </c>
    </row>
    <row r="161" spans="1:13" ht="21" customHeight="1" x14ac:dyDescent="0.35">
      <c r="A161" s="250"/>
      <c r="B161" s="247"/>
      <c r="C161" s="177" t="s">
        <v>96</v>
      </c>
      <c r="D161" s="177">
        <f t="shared" si="59"/>
        <v>6</v>
      </c>
      <c r="E161" s="19">
        <f t="shared" si="59"/>
        <v>0</v>
      </c>
      <c r="F161" s="19">
        <f t="shared" si="59"/>
        <v>0</v>
      </c>
      <c r="G161" s="19">
        <f t="shared" si="59"/>
        <v>0</v>
      </c>
      <c r="H161" s="19">
        <f t="shared" si="59"/>
        <v>1</v>
      </c>
      <c r="I161" s="19">
        <f t="shared" si="59"/>
        <v>0</v>
      </c>
      <c r="J161" s="19">
        <f t="shared" si="59"/>
        <v>7</v>
      </c>
      <c r="K161" s="90" t="s">
        <v>97</v>
      </c>
      <c r="L161" s="248"/>
      <c r="M161" s="250"/>
    </row>
    <row r="162" spans="1:13" ht="21" customHeight="1" x14ac:dyDescent="0.35">
      <c r="A162" s="250"/>
      <c r="B162" s="247"/>
      <c r="C162" s="175" t="s">
        <v>98</v>
      </c>
      <c r="D162" s="175">
        <f t="shared" si="59"/>
        <v>30</v>
      </c>
      <c r="E162" s="171">
        <f t="shared" si="59"/>
        <v>117</v>
      </c>
      <c r="F162" s="171">
        <f t="shared" si="59"/>
        <v>347</v>
      </c>
      <c r="G162" s="171">
        <f t="shared" si="59"/>
        <v>395</v>
      </c>
      <c r="H162" s="171">
        <f t="shared" si="59"/>
        <v>464</v>
      </c>
      <c r="I162" s="171">
        <f t="shared" si="59"/>
        <v>666</v>
      </c>
      <c r="J162" s="171">
        <f t="shared" si="59"/>
        <v>2019</v>
      </c>
      <c r="K162" s="172" t="s">
        <v>73</v>
      </c>
      <c r="L162" s="248"/>
      <c r="M162" s="250"/>
    </row>
    <row r="163" spans="1:13" ht="21" customHeight="1" x14ac:dyDescent="0.35">
      <c r="A163" s="250"/>
      <c r="B163" s="247" t="s">
        <v>104</v>
      </c>
      <c r="C163" s="68" t="s">
        <v>93</v>
      </c>
      <c r="D163" s="68">
        <f t="shared" ref="D163:J165" si="60">D21+D67+D106</f>
        <v>0</v>
      </c>
      <c r="E163" s="88">
        <f t="shared" si="60"/>
        <v>0</v>
      </c>
      <c r="F163" s="88">
        <f t="shared" si="60"/>
        <v>2</v>
      </c>
      <c r="G163" s="88">
        <f t="shared" si="60"/>
        <v>0</v>
      </c>
      <c r="H163" s="88">
        <f t="shared" si="60"/>
        <v>10</v>
      </c>
      <c r="I163" s="88">
        <f t="shared" si="60"/>
        <v>0</v>
      </c>
      <c r="J163" s="88">
        <f t="shared" si="60"/>
        <v>12</v>
      </c>
      <c r="K163" s="89" t="s">
        <v>94</v>
      </c>
      <c r="L163" s="248" t="s">
        <v>105</v>
      </c>
      <c r="M163" s="250"/>
    </row>
    <row r="164" spans="1:13" ht="21" customHeight="1" x14ac:dyDescent="0.35">
      <c r="A164" s="250"/>
      <c r="B164" s="247"/>
      <c r="C164" s="177" t="s">
        <v>96</v>
      </c>
      <c r="D164" s="177">
        <f t="shared" si="60"/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19">
        <f t="shared" si="60"/>
        <v>0</v>
      </c>
      <c r="I164" s="19">
        <f t="shared" si="60"/>
        <v>0</v>
      </c>
      <c r="J164" s="19">
        <f t="shared" si="60"/>
        <v>0</v>
      </c>
      <c r="K164" s="90" t="s">
        <v>97</v>
      </c>
      <c r="L164" s="248"/>
      <c r="M164" s="250"/>
    </row>
    <row r="165" spans="1:13" ht="21" customHeight="1" x14ac:dyDescent="0.35">
      <c r="A165" s="250"/>
      <c r="B165" s="247"/>
      <c r="C165" s="175" t="s">
        <v>98</v>
      </c>
      <c r="D165" s="175">
        <f t="shared" si="60"/>
        <v>0</v>
      </c>
      <c r="E165" s="171">
        <f t="shared" si="60"/>
        <v>0</v>
      </c>
      <c r="F165" s="171">
        <f t="shared" si="60"/>
        <v>2</v>
      </c>
      <c r="G165" s="171">
        <f t="shared" si="60"/>
        <v>0</v>
      </c>
      <c r="H165" s="171">
        <f t="shared" si="60"/>
        <v>10</v>
      </c>
      <c r="I165" s="171">
        <f t="shared" si="60"/>
        <v>0</v>
      </c>
      <c r="J165" s="171">
        <f t="shared" si="60"/>
        <v>12</v>
      </c>
      <c r="K165" s="172" t="s">
        <v>73</v>
      </c>
      <c r="L165" s="248"/>
      <c r="M165" s="250"/>
    </row>
    <row r="166" spans="1:13" ht="21" customHeight="1" x14ac:dyDescent="0.35">
      <c r="A166" s="250"/>
      <c r="B166" s="247" t="s">
        <v>99</v>
      </c>
      <c r="C166" s="68" t="s">
        <v>93</v>
      </c>
      <c r="D166" s="68">
        <f t="shared" ref="D166:J168" si="61">D9+D40+D52+D70+D82+D127</f>
        <v>2</v>
      </c>
      <c r="E166" s="88">
        <f t="shared" si="61"/>
        <v>11</v>
      </c>
      <c r="F166" s="88">
        <f t="shared" si="61"/>
        <v>19</v>
      </c>
      <c r="G166" s="88">
        <f t="shared" si="61"/>
        <v>41</v>
      </c>
      <c r="H166" s="88">
        <f t="shared" si="61"/>
        <v>40</v>
      </c>
      <c r="I166" s="88">
        <f t="shared" si="61"/>
        <v>48</v>
      </c>
      <c r="J166" s="88">
        <f t="shared" si="61"/>
        <v>161</v>
      </c>
      <c r="K166" s="89" t="s">
        <v>94</v>
      </c>
      <c r="L166" s="248" t="s">
        <v>100</v>
      </c>
      <c r="M166" s="250"/>
    </row>
    <row r="167" spans="1:13" ht="21" customHeight="1" x14ac:dyDescent="0.35">
      <c r="A167" s="250"/>
      <c r="B167" s="247"/>
      <c r="C167" s="177" t="s">
        <v>96</v>
      </c>
      <c r="D167" s="177">
        <f t="shared" si="61"/>
        <v>0</v>
      </c>
      <c r="E167" s="19">
        <f t="shared" si="61"/>
        <v>0</v>
      </c>
      <c r="F167" s="19">
        <f t="shared" si="61"/>
        <v>0</v>
      </c>
      <c r="G167" s="19">
        <f t="shared" si="61"/>
        <v>0</v>
      </c>
      <c r="H167" s="19">
        <f t="shared" si="61"/>
        <v>0</v>
      </c>
      <c r="I167" s="19">
        <f t="shared" si="61"/>
        <v>0</v>
      </c>
      <c r="J167" s="19">
        <f t="shared" si="61"/>
        <v>0</v>
      </c>
      <c r="K167" s="90" t="s">
        <v>97</v>
      </c>
      <c r="L167" s="248"/>
      <c r="M167" s="250"/>
    </row>
    <row r="168" spans="1:13" ht="21" customHeight="1" x14ac:dyDescent="0.35">
      <c r="A168" s="250"/>
      <c r="B168" s="247"/>
      <c r="C168" s="175" t="s">
        <v>98</v>
      </c>
      <c r="D168" s="175">
        <f t="shared" si="61"/>
        <v>2</v>
      </c>
      <c r="E168" s="171">
        <f t="shared" si="61"/>
        <v>11</v>
      </c>
      <c r="F168" s="171">
        <f t="shared" si="61"/>
        <v>19</v>
      </c>
      <c r="G168" s="171">
        <f t="shared" si="61"/>
        <v>41</v>
      </c>
      <c r="H168" s="171">
        <f t="shared" si="61"/>
        <v>40</v>
      </c>
      <c r="I168" s="171">
        <f t="shared" si="61"/>
        <v>48</v>
      </c>
      <c r="J168" s="171">
        <f t="shared" si="61"/>
        <v>161</v>
      </c>
      <c r="K168" s="172" t="s">
        <v>73</v>
      </c>
      <c r="L168" s="248"/>
      <c r="M168" s="250"/>
    </row>
    <row r="169" spans="1:13" ht="21" customHeight="1" x14ac:dyDescent="0.35">
      <c r="A169" s="250"/>
      <c r="B169" s="247" t="s">
        <v>101</v>
      </c>
      <c r="C169" s="68" t="s">
        <v>93</v>
      </c>
      <c r="D169" s="68">
        <f t="shared" ref="D169:J169" si="62">D12+D24+D43+D73+D97</f>
        <v>3</v>
      </c>
      <c r="E169" s="88">
        <f t="shared" si="62"/>
        <v>1</v>
      </c>
      <c r="F169" s="88">
        <f t="shared" si="62"/>
        <v>34</v>
      </c>
      <c r="G169" s="88">
        <f t="shared" si="62"/>
        <v>19</v>
      </c>
      <c r="H169" s="88">
        <f t="shared" si="62"/>
        <v>29</v>
      </c>
      <c r="I169" s="88">
        <f t="shared" si="62"/>
        <v>10</v>
      </c>
      <c r="J169" s="88">
        <f t="shared" si="62"/>
        <v>96</v>
      </c>
      <c r="K169" s="89" t="s">
        <v>94</v>
      </c>
      <c r="L169" s="248" t="s">
        <v>102</v>
      </c>
      <c r="M169" s="250"/>
    </row>
    <row r="170" spans="1:13" ht="21" customHeight="1" x14ac:dyDescent="0.35">
      <c r="A170" s="250"/>
      <c r="B170" s="247"/>
      <c r="C170" s="177" t="s">
        <v>106</v>
      </c>
      <c r="D170" s="177">
        <f>D98</f>
        <v>0</v>
      </c>
      <c r="E170" s="177">
        <f t="shared" ref="E170:J170" si="63">E98</f>
        <v>0</v>
      </c>
      <c r="F170" s="177">
        <f t="shared" si="63"/>
        <v>0</v>
      </c>
      <c r="G170" s="177">
        <f t="shared" si="63"/>
        <v>0</v>
      </c>
      <c r="H170" s="177">
        <f t="shared" si="63"/>
        <v>1</v>
      </c>
      <c r="I170" s="177">
        <f t="shared" si="63"/>
        <v>0</v>
      </c>
      <c r="J170" s="177">
        <f t="shared" si="63"/>
        <v>1</v>
      </c>
      <c r="K170" s="90" t="s">
        <v>107</v>
      </c>
      <c r="L170" s="248"/>
      <c r="M170" s="250"/>
    </row>
    <row r="171" spans="1:13" ht="21" customHeight="1" x14ac:dyDescent="0.35">
      <c r="A171" s="250"/>
      <c r="B171" s="247"/>
      <c r="C171" s="175" t="s">
        <v>96</v>
      </c>
      <c r="D171" s="175">
        <f t="shared" ref="D171:J171" si="64">D25</f>
        <v>0</v>
      </c>
      <c r="E171" s="175">
        <f t="shared" si="64"/>
        <v>0</v>
      </c>
      <c r="F171" s="175">
        <f t="shared" si="64"/>
        <v>1</v>
      </c>
      <c r="G171" s="175">
        <f t="shared" si="64"/>
        <v>0</v>
      </c>
      <c r="H171" s="175">
        <f t="shared" si="64"/>
        <v>1</v>
      </c>
      <c r="I171" s="175">
        <f t="shared" si="64"/>
        <v>0</v>
      </c>
      <c r="J171" s="175">
        <f t="shared" si="64"/>
        <v>2</v>
      </c>
      <c r="K171" s="172" t="s">
        <v>97</v>
      </c>
      <c r="L171" s="248"/>
      <c r="M171" s="250"/>
    </row>
    <row r="172" spans="1:13" ht="21" customHeight="1" x14ac:dyDescent="0.35">
      <c r="A172" s="250"/>
      <c r="B172" s="170"/>
      <c r="C172" s="68" t="s">
        <v>98</v>
      </c>
      <c r="D172" s="68">
        <f>SUM(D169:D171)</f>
        <v>3</v>
      </c>
      <c r="E172" s="68">
        <f t="shared" ref="E172:J172" si="65">SUM(E169:E171)</f>
        <v>1</v>
      </c>
      <c r="F172" s="68">
        <f t="shared" si="65"/>
        <v>35</v>
      </c>
      <c r="G172" s="68">
        <f t="shared" si="65"/>
        <v>19</v>
      </c>
      <c r="H172" s="68">
        <f t="shared" si="65"/>
        <v>31</v>
      </c>
      <c r="I172" s="68">
        <f t="shared" si="65"/>
        <v>10</v>
      </c>
      <c r="J172" s="68">
        <f t="shared" si="65"/>
        <v>99</v>
      </c>
      <c r="K172" s="89" t="s">
        <v>73</v>
      </c>
      <c r="L172" s="248"/>
      <c r="M172" s="250"/>
    </row>
    <row r="173" spans="1:13" ht="21" customHeight="1" x14ac:dyDescent="0.35">
      <c r="A173" s="250"/>
      <c r="B173" s="247" t="s">
        <v>72</v>
      </c>
      <c r="C173" s="177" t="s">
        <v>93</v>
      </c>
      <c r="D173" s="19">
        <f>D160+D163+D166+D169</f>
        <v>29</v>
      </c>
      <c r="E173" s="19">
        <f t="shared" ref="E173:J173" si="66">E160+E163+E166+E169</f>
        <v>129</v>
      </c>
      <c r="F173" s="19">
        <f t="shared" si="66"/>
        <v>402</v>
      </c>
      <c r="G173" s="19">
        <f t="shared" si="66"/>
        <v>455</v>
      </c>
      <c r="H173" s="19">
        <f t="shared" si="66"/>
        <v>542</v>
      </c>
      <c r="I173" s="19">
        <f t="shared" si="66"/>
        <v>724</v>
      </c>
      <c r="J173" s="19">
        <f t="shared" si="66"/>
        <v>2281</v>
      </c>
      <c r="K173" s="90" t="s">
        <v>94</v>
      </c>
      <c r="L173" s="248" t="s">
        <v>73</v>
      </c>
      <c r="M173" s="250"/>
    </row>
    <row r="174" spans="1:13" ht="21" customHeight="1" x14ac:dyDescent="0.35">
      <c r="A174" s="250"/>
      <c r="B174" s="247"/>
      <c r="C174" s="175" t="s">
        <v>106</v>
      </c>
      <c r="D174" s="175">
        <f>D170</f>
        <v>0</v>
      </c>
      <c r="E174" s="175">
        <f t="shared" ref="E174:J174" si="67">E170</f>
        <v>0</v>
      </c>
      <c r="F174" s="175">
        <f t="shared" si="67"/>
        <v>0</v>
      </c>
      <c r="G174" s="175">
        <f t="shared" si="67"/>
        <v>0</v>
      </c>
      <c r="H174" s="175">
        <f t="shared" si="67"/>
        <v>1</v>
      </c>
      <c r="I174" s="175">
        <f t="shared" si="67"/>
        <v>0</v>
      </c>
      <c r="J174" s="175">
        <f t="shared" si="67"/>
        <v>1</v>
      </c>
      <c r="K174" s="172" t="s">
        <v>107</v>
      </c>
      <c r="L174" s="248"/>
      <c r="M174" s="250"/>
    </row>
    <row r="175" spans="1:13" ht="21" customHeight="1" x14ac:dyDescent="0.35">
      <c r="A175" s="250"/>
      <c r="B175" s="247"/>
      <c r="C175" s="68" t="s">
        <v>96</v>
      </c>
      <c r="D175" s="68">
        <f>D161+D164+D167+D171</f>
        <v>6</v>
      </c>
      <c r="E175" s="68">
        <f t="shared" ref="E175:I175" si="68">E161+E164+E167+E171</f>
        <v>0</v>
      </c>
      <c r="F175" s="68">
        <f t="shared" si="68"/>
        <v>1</v>
      </c>
      <c r="G175" s="68">
        <f t="shared" si="68"/>
        <v>0</v>
      </c>
      <c r="H175" s="68">
        <f t="shared" si="68"/>
        <v>2</v>
      </c>
      <c r="I175" s="68">
        <f t="shared" si="68"/>
        <v>0</v>
      </c>
      <c r="J175" s="68">
        <f>SUM(D175:I175)</f>
        <v>9</v>
      </c>
      <c r="K175" s="89" t="s">
        <v>97</v>
      </c>
      <c r="L175" s="248"/>
      <c r="M175" s="250"/>
    </row>
    <row r="176" spans="1:13" ht="21" customHeight="1" thickBot="1" x14ac:dyDescent="0.4">
      <c r="A176" s="254"/>
      <c r="B176" s="253"/>
      <c r="C176" s="178" t="s">
        <v>98</v>
      </c>
      <c r="D176" s="102">
        <f>SUM(D173:D175)</f>
        <v>35</v>
      </c>
      <c r="E176" s="102">
        <f t="shared" ref="E176:J176" si="69">SUM(E173:E175)</f>
        <v>129</v>
      </c>
      <c r="F176" s="102">
        <f t="shared" si="69"/>
        <v>403</v>
      </c>
      <c r="G176" s="102">
        <f t="shared" si="69"/>
        <v>455</v>
      </c>
      <c r="H176" s="102">
        <f t="shared" si="69"/>
        <v>545</v>
      </c>
      <c r="I176" s="102">
        <f t="shared" si="69"/>
        <v>724</v>
      </c>
      <c r="J176" s="102">
        <f t="shared" si="69"/>
        <v>2291</v>
      </c>
      <c r="K176" s="103" t="s">
        <v>73</v>
      </c>
      <c r="L176" s="255"/>
      <c r="M176" s="254"/>
    </row>
    <row r="177" spans="10:11" ht="21" customHeight="1" thickTop="1" x14ac:dyDescent="0.35"/>
    <row r="178" spans="10:11" ht="21" customHeight="1" x14ac:dyDescent="0.35">
      <c r="J178" s="25"/>
    </row>
    <row r="179" spans="10:11" ht="21" customHeight="1" x14ac:dyDescent="0.35">
      <c r="K179" s="187"/>
    </row>
  </sheetData>
  <mergeCells count="190">
    <mergeCell ref="A148:D148"/>
    <mergeCell ref="L92:L93"/>
    <mergeCell ref="M92:M93"/>
    <mergeCell ref="A116:M116"/>
    <mergeCell ref="A117:M117"/>
    <mergeCell ref="A118:D118"/>
    <mergeCell ref="J118:M118"/>
    <mergeCell ref="A119:A120"/>
    <mergeCell ref="B119:B120"/>
    <mergeCell ref="C119:C120"/>
    <mergeCell ref="K119:K120"/>
    <mergeCell ref="L119:L120"/>
    <mergeCell ref="M119:M120"/>
    <mergeCell ref="A146:M146"/>
    <mergeCell ref="A147:M147"/>
    <mergeCell ref="K148:M148"/>
    <mergeCell ref="A142:A144"/>
    <mergeCell ref="B142:B144"/>
    <mergeCell ref="L142:L144"/>
    <mergeCell ref="M142:M144"/>
    <mergeCell ref="A139:A141"/>
    <mergeCell ref="B139:B141"/>
    <mergeCell ref="L139:L141"/>
    <mergeCell ref="M139:M141"/>
    <mergeCell ref="A59:M59"/>
    <mergeCell ref="A60:M60"/>
    <mergeCell ref="A61:D61"/>
    <mergeCell ref="J61:M61"/>
    <mergeCell ref="A62:A63"/>
    <mergeCell ref="B62:B63"/>
    <mergeCell ref="C62:C63"/>
    <mergeCell ref="K62:K63"/>
    <mergeCell ref="L62:L63"/>
    <mergeCell ref="M62:M63"/>
    <mergeCell ref="A32:M32"/>
    <mergeCell ref="A33:M33"/>
    <mergeCell ref="A35:A36"/>
    <mergeCell ref="B35:B36"/>
    <mergeCell ref="C35:C36"/>
    <mergeCell ref="K35:K36"/>
    <mergeCell ref="L35:L36"/>
    <mergeCell ref="M35:M36"/>
    <mergeCell ref="A34:D34"/>
    <mergeCell ref="J34:M34"/>
    <mergeCell ref="M160:M176"/>
    <mergeCell ref="A157:A159"/>
    <mergeCell ref="B157:B159"/>
    <mergeCell ref="L157:L159"/>
    <mergeCell ref="M157:M159"/>
    <mergeCell ref="A154:A156"/>
    <mergeCell ref="B154:B156"/>
    <mergeCell ref="L154:L156"/>
    <mergeCell ref="M154:M156"/>
    <mergeCell ref="L169:L172"/>
    <mergeCell ref="B173:B176"/>
    <mergeCell ref="L173:L176"/>
    <mergeCell ref="B163:B165"/>
    <mergeCell ref="L163:L165"/>
    <mergeCell ref="B166:B168"/>
    <mergeCell ref="L166:L168"/>
    <mergeCell ref="A160:A176"/>
    <mergeCell ref="B160:B162"/>
    <mergeCell ref="L160:L162"/>
    <mergeCell ref="B169:B171"/>
    <mergeCell ref="A151:A153"/>
    <mergeCell ref="B151:B153"/>
    <mergeCell ref="L151:L153"/>
    <mergeCell ref="M151:M153"/>
    <mergeCell ref="A149:A150"/>
    <mergeCell ref="B149:B150"/>
    <mergeCell ref="C149:C150"/>
    <mergeCell ref="K149:K150"/>
    <mergeCell ref="L149:L150"/>
    <mergeCell ref="M149:M150"/>
    <mergeCell ref="A136:A138"/>
    <mergeCell ref="B136:B138"/>
    <mergeCell ref="L136:L138"/>
    <mergeCell ref="M136:M138"/>
    <mergeCell ref="A133:A135"/>
    <mergeCell ref="B133:B135"/>
    <mergeCell ref="L133:L135"/>
    <mergeCell ref="M133:M135"/>
    <mergeCell ref="B127:B129"/>
    <mergeCell ref="L127:L129"/>
    <mergeCell ref="B130:B132"/>
    <mergeCell ref="L130:L132"/>
    <mergeCell ref="A124:A132"/>
    <mergeCell ref="B124:B126"/>
    <mergeCell ref="L124:L126"/>
    <mergeCell ref="M124:M132"/>
    <mergeCell ref="A121:A123"/>
    <mergeCell ref="B121:B123"/>
    <mergeCell ref="L121:L123"/>
    <mergeCell ref="M121:M123"/>
    <mergeCell ref="A112:A114"/>
    <mergeCell ref="B112:B114"/>
    <mergeCell ref="L112:L114"/>
    <mergeCell ref="M112:M114"/>
    <mergeCell ref="B106:B108"/>
    <mergeCell ref="L106:L108"/>
    <mergeCell ref="B109:B111"/>
    <mergeCell ref="L109:L111"/>
    <mergeCell ref="A103:A111"/>
    <mergeCell ref="B103:B105"/>
    <mergeCell ref="L103:L105"/>
    <mergeCell ref="M103:M111"/>
    <mergeCell ref="B100:B102"/>
    <mergeCell ref="L100:L102"/>
    <mergeCell ref="A94:A102"/>
    <mergeCell ref="B94:B96"/>
    <mergeCell ref="L94:L96"/>
    <mergeCell ref="M94:M102"/>
    <mergeCell ref="B82:B84"/>
    <mergeCell ref="L82:L84"/>
    <mergeCell ref="B85:B87"/>
    <mergeCell ref="L85:L87"/>
    <mergeCell ref="A92:A93"/>
    <mergeCell ref="B92:B93"/>
    <mergeCell ref="C92:C93"/>
    <mergeCell ref="K92:K93"/>
    <mergeCell ref="A79:A87"/>
    <mergeCell ref="B79:B81"/>
    <mergeCell ref="L79:L81"/>
    <mergeCell ref="M79:M87"/>
    <mergeCell ref="A89:M89"/>
    <mergeCell ref="A90:M90"/>
    <mergeCell ref="A91:D91"/>
    <mergeCell ref="J91:M91"/>
    <mergeCell ref="B97:B99"/>
    <mergeCell ref="L97:L99"/>
    <mergeCell ref="B67:B69"/>
    <mergeCell ref="L67:L69"/>
    <mergeCell ref="B70:B72"/>
    <mergeCell ref="L70:L72"/>
    <mergeCell ref="A64:A78"/>
    <mergeCell ref="B64:B66"/>
    <mergeCell ref="L64:L66"/>
    <mergeCell ref="M64:M78"/>
    <mergeCell ref="B73:B75"/>
    <mergeCell ref="L73:L75"/>
    <mergeCell ref="B76:B78"/>
    <mergeCell ref="L76:L78"/>
    <mergeCell ref="B52:B54"/>
    <mergeCell ref="L52:L54"/>
    <mergeCell ref="B55:B57"/>
    <mergeCell ref="L55:L57"/>
    <mergeCell ref="A49:A57"/>
    <mergeCell ref="B49:B51"/>
    <mergeCell ref="L49:L51"/>
    <mergeCell ref="M49:M57"/>
    <mergeCell ref="B40:B42"/>
    <mergeCell ref="L40:L42"/>
    <mergeCell ref="B43:B45"/>
    <mergeCell ref="L43:L45"/>
    <mergeCell ref="B46:B48"/>
    <mergeCell ref="A37:A48"/>
    <mergeCell ref="B37:B39"/>
    <mergeCell ref="L37:L39"/>
    <mergeCell ref="M37:M48"/>
    <mergeCell ref="L46:L48"/>
    <mergeCell ref="B21:B23"/>
    <mergeCell ref="L21:L23"/>
    <mergeCell ref="B24:B26"/>
    <mergeCell ref="L24:L26"/>
    <mergeCell ref="B27:B29"/>
    <mergeCell ref="A18:A29"/>
    <mergeCell ref="B18:B20"/>
    <mergeCell ref="L18:L20"/>
    <mergeCell ref="M18:M29"/>
    <mergeCell ref="L27:L29"/>
    <mergeCell ref="B9:B11"/>
    <mergeCell ref="L9:L11"/>
    <mergeCell ref="B12:B14"/>
    <mergeCell ref="L12:L14"/>
    <mergeCell ref="A6:A17"/>
    <mergeCell ref="B6:B8"/>
    <mergeCell ref="L6:L8"/>
    <mergeCell ref="M6:M17"/>
    <mergeCell ref="B15:B17"/>
    <mergeCell ref="L15:L17"/>
    <mergeCell ref="A4:A5"/>
    <mergeCell ref="B4:B5"/>
    <mergeCell ref="C4:C5"/>
    <mergeCell ref="K4:K5"/>
    <mergeCell ref="L4:L5"/>
    <mergeCell ref="M4:M5"/>
    <mergeCell ref="A1:M1"/>
    <mergeCell ref="A2:M2"/>
    <mergeCell ref="K3:M3"/>
    <mergeCell ref="A3:C3"/>
  </mergeCells>
  <printOptions horizontalCentered="1"/>
  <pageMargins left="0.45866141700000002" right="0.45866141700000002" top="0.74803149606299202" bottom="0.99803149599999996" header="0.31496062992126" footer="0.31496062992126"/>
  <pageSetup paperSize="9" scale="99" firstPageNumber="7" fitToWidth="0" fitToHeight="0" orientation="portrait" useFirstPageNumber="1" r:id="rId1"/>
  <headerFooter>
    <oddFooter>&amp;C&amp;P</oddFooter>
  </headerFooter>
  <rowBreaks count="1" manualBreakCount="1">
    <brk id="144" max="16383" man="1"/>
  </rowBreaks>
  <ignoredErrors>
    <ignoredError sqref="D174:J1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rightToLeft="1" topLeftCell="A7" workbookViewId="0">
      <selection activeCell="K3" sqref="K3"/>
    </sheetView>
  </sheetViews>
  <sheetFormatPr defaultColWidth="9.07421875" defaultRowHeight="15" x14ac:dyDescent="0.35"/>
  <cols>
    <col min="1" max="1" width="11" style="4" customWidth="1"/>
    <col min="2" max="2" width="11.07421875" style="4" customWidth="1"/>
    <col min="3" max="3" width="13.69140625" style="4" customWidth="1"/>
    <col min="4" max="6" width="11.07421875" style="4" customWidth="1"/>
    <col min="7" max="7" width="10" style="10" customWidth="1"/>
    <col min="8" max="8" width="11.07421875" style="4" customWidth="1"/>
    <col min="9" max="9" width="12.69140625" style="4" customWidth="1"/>
    <col min="10" max="10" width="11.07421875" style="4" customWidth="1"/>
    <col min="11" max="11" width="14.69140625" style="4" customWidth="1"/>
    <col min="12" max="16384" width="9.07421875" style="4"/>
  </cols>
  <sheetData>
    <row r="1" spans="1:11" ht="20.25" customHeight="1" x14ac:dyDescent="0.35">
      <c r="A1" s="270" t="s">
        <v>195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20.25" customHeight="1" x14ac:dyDescent="0.35">
      <c r="A2" s="271" t="s">
        <v>196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ht="20.25" customHeight="1" thickBot="1" x14ac:dyDescent="0.4">
      <c r="A3" s="21"/>
      <c r="B3" s="22"/>
      <c r="C3" s="22"/>
      <c r="D3" s="22"/>
      <c r="E3" s="22"/>
      <c r="F3" s="22"/>
      <c r="G3" s="23"/>
      <c r="H3" s="22"/>
      <c r="I3" s="22"/>
      <c r="J3" s="22"/>
      <c r="K3" s="24"/>
    </row>
    <row r="4" spans="1:11" ht="16.5" customHeight="1" thickTop="1" x14ac:dyDescent="0.35">
      <c r="A4" s="264" t="s">
        <v>19</v>
      </c>
      <c r="B4" s="268" t="s">
        <v>116</v>
      </c>
      <c r="C4" s="268" t="s">
        <v>117</v>
      </c>
      <c r="D4" s="272" t="s">
        <v>118</v>
      </c>
      <c r="E4" s="272"/>
      <c r="F4" s="272"/>
      <c r="G4" s="273" t="s">
        <v>119</v>
      </c>
      <c r="H4" s="268" t="s">
        <v>120</v>
      </c>
      <c r="I4" s="268" t="s">
        <v>121</v>
      </c>
      <c r="J4" s="268" t="s">
        <v>122</v>
      </c>
      <c r="K4" s="275" t="s">
        <v>26</v>
      </c>
    </row>
    <row r="5" spans="1:11" ht="13.5" customHeight="1" x14ac:dyDescent="0.35">
      <c r="A5" s="265"/>
      <c r="B5" s="269"/>
      <c r="C5" s="269"/>
      <c r="D5" s="106" t="s">
        <v>123</v>
      </c>
      <c r="E5" s="106" t="s">
        <v>124</v>
      </c>
      <c r="F5" s="106" t="s">
        <v>111</v>
      </c>
      <c r="G5" s="274"/>
      <c r="H5" s="269"/>
      <c r="I5" s="269"/>
      <c r="J5" s="269"/>
      <c r="K5" s="276"/>
    </row>
    <row r="6" spans="1:11" ht="16.5" customHeight="1" x14ac:dyDescent="0.35">
      <c r="A6" s="265"/>
      <c r="B6" s="267" t="s">
        <v>112</v>
      </c>
      <c r="C6" s="267" t="s">
        <v>125</v>
      </c>
      <c r="D6" s="278" t="s">
        <v>126</v>
      </c>
      <c r="E6" s="278"/>
      <c r="F6" s="278"/>
      <c r="G6" s="267" t="s">
        <v>127</v>
      </c>
      <c r="H6" s="267" t="s">
        <v>128</v>
      </c>
      <c r="I6" s="267" t="s">
        <v>129</v>
      </c>
      <c r="J6" s="267" t="s">
        <v>130</v>
      </c>
      <c r="K6" s="276"/>
    </row>
    <row r="7" spans="1:11" ht="22.5" customHeight="1" x14ac:dyDescent="0.35">
      <c r="A7" s="266"/>
      <c r="B7" s="240"/>
      <c r="C7" s="240"/>
      <c r="D7" s="96" t="s">
        <v>131</v>
      </c>
      <c r="E7" s="96" t="s">
        <v>115</v>
      </c>
      <c r="F7" s="96" t="s">
        <v>73</v>
      </c>
      <c r="G7" s="240"/>
      <c r="H7" s="240"/>
      <c r="I7" s="240"/>
      <c r="J7" s="240"/>
      <c r="K7" s="277"/>
    </row>
    <row r="8" spans="1:11" ht="18.649999999999999" customHeight="1" x14ac:dyDescent="0.35">
      <c r="A8" s="107" t="s">
        <v>36</v>
      </c>
      <c r="B8" s="197">
        <v>78</v>
      </c>
      <c r="C8" s="197">
        <v>534</v>
      </c>
      <c r="D8" s="197">
        <v>3759</v>
      </c>
      <c r="E8" s="197">
        <v>300</v>
      </c>
      <c r="F8" s="198">
        <v>4059</v>
      </c>
      <c r="G8" s="199">
        <v>220</v>
      </c>
      <c r="H8" s="198">
        <v>7989</v>
      </c>
      <c r="I8" s="197">
        <v>328813</v>
      </c>
      <c r="J8" s="197">
        <v>97545</v>
      </c>
      <c r="K8" s="62" t="s">
        <v>37</v>
      </c>
    </row>
    <row r="9" spans="1:11" ht="18.649999999999999" customHeight="1" x14ac:dyDescent="0.35">
      <c r="A9" s="91" t="s">
        <v>103</v>
      </c>
      <c r="B9" s="200">
        <v>13</v>
      </c>
      <c r="C9" s="200">
        <v>440</v>
      </c>
      <c r="D9" s="200">
        <v>329</v>
      </c>
      <c r="E9" s="200">
        <v>32</v>
      </c>
      <c r="F9" s="201">
        <v>361</v>
      </c>
      <c r="G9" s="202">
        <v>19</v>
      </c>
      <c r="H9" s="201">
        <v>694</v>
      </c>
      <c r="I9" s="200">
        <v>30331</v>
      </c>
      <c r="J9" s="200">
        <v>28434</v>
      </c>
      <c r="K9" s="69" t="s">
        <v>39</v>
      </c>
    </row>
    <row r="10" spans="1:11" ht="18.649999999999999" customHeight="1" x14ac:dyDescent="0.35">
      <c r="A10" s="18" t="s">
        <v>40</v>
      </c>
      <c r="B10" s="203">
        <v>169</v>
      </c>
      <c r="C10" s="203">
        <v>1559</v>
      </c>
      <c r="D10" s="203">
        <v>7505</v>
      </c>
      <c r="E10" s="203">
        <v>972</v>
      </c>
      <c r="F10" s="204">
        <v>8477</v>
      </c>
      <c r="G10" s="205">
        <v>803</v>
      </c>
      <c r="H10" s="204">
        <v>15483</v>
      </c>
      <c r="I10" s="203">
        <v>1185860</v>
      </c>
      <c r="J10" s="203">
        <v>936798</v>
      </c>
      <c r="K10" s="63" t="s">
        <v>41</v>
      </c>
    </row>
    <row r="11" spans="1:11" ht="18.649999999999999" customHeight="1" x14ac:dyDescent="0.35">
      <c r="A11" s="91" t="s">
        <v>42</v>
      </c>
      <c r="B11" s="200">
        <v>26</v>
      </c>
      <c r="C11" s="200">
        <v>32</v>
      </c>
      <c r="D11" s="200">
        <v>725</v>
      </c>
      <c r="E11" s="200">
        <v>61</v>
      </c>
      <c r="F11" s="201">
        <v>786</v>
      </c>
      <c r="G11" s="202">
        <v>18</v>
      </c>
      <c r="H11" s="201">
        <v>1420</v>
      </c>
      <c r="I11" s="200">
        <v>178935</v>
      </c>
      <c r="J11" s="200">
        <v>47050</v>
      </c>
      <c r="K11" s="69" t="s">
        <v>43</v>
      </c>
    </row>
    <row r="12" spans="1:11" ht="18.649999999999999" customHeight="1" x14ac:dyDescent="0.35">
      <c r="A12" s="18" t="s">
        <v>44</v>
      </c>
      <c r="B12" s="203">
        <v>358</v>
      </c>
      <c r="C12" s="203">
        <v>2706</v>
      </c>
      <c r="D12" s="203">
        <v>14862</v>
      </c>
      <c r="E12" s="203">
        <v>1193</v>
      </c>
      <c r="F12" s="204">
        <v>16055</v>
      </c>
      <c r="G12" s="205">
        <v>1617</v>
      </c>
      <c r="H12" s="204">
        <v>27775</v>
      </c>
      <c r="I12" s="203">
        <v>1626889</v>
      </c>
      <c r="J12" s="203">
        <v>992776</v>
      </c>
      <c r="K12" s="63" t="s">
        <v>45</v>
      </c>
    </row>
    <row r="13" spans="1:11" ht="18.649999999999999" customHeight="1" x14ac:dyDescent="0.35">
      <c r="A13" s="91" t="s">
        <v>46</v>
      </c>
      <c r="B13" s="200">
        <v>1</v>
      </c>
      <c r="C13" s="200">
        <v>3</v>
      </c>
      <c r="D13" s="200">
        <v>18</v>
      </c>
      <c r="E13" s="200">
        <v>7</v>
      </c>
      <c r="F13" s="201">
        <v>25</v>
      </c>
      <c r="G13" s="202">
        <v>0</v>
      </c>
      <c r="H13" s="201">
        <v>58</v>
      </c>
      <c r="I13" s="200">
        <v>580</v>
      </c>
      <c r="J13" s="200">
        <v>555</v>
      </c>
      <c r="K13" s="69" t="s">
        <v>47</v>
      </c>
    </row>
    <row r="14" spans="1:11" ht="18.649999999999999" customHeight="1" x14ac:dyDescent="0.35">
      <c r="A14" s="18" t="s">
        <v>48</v>
      </c>
      <c r="B14" s="203">
        <v>1</v>
      </c>
      <c r="C14" s="203">
        <v>133</v>
      </c>
      <c r="D14" s="203">
        <v>25</v>
      </c>
      <c r="E14" s="203">
        <v>0</v>
      </c>
      <c r="F14" s="204">
        <v>25</v>
      </c>
      <c r="G14" s="205">
        <v>15</v>
      </c>
      <c r="H14" s="204">
        <v>50</v>
      </c>
      <c r="I14" s="203">
        <v>6109</v>
      </c>
      <c r="J14" s="203">
        <v>6104</v>
      </c>
      <c r="K14" s="63" t="s">
        <v>49</v>
      </c>
    </row>
    <row r="15" spans="1:11" ht="18.649999999999999" customHeight="1" x14ac:dyDescent="0.35">
      <c r="A15" s="91" t="s">
        <v>113</v>
      </c>
      <c r="B15" s="200">
        <v>369</v>
      </c>
      <c r="C15" s="200">
        <v>1751</v>
      </c>
      <c r="D15" s="200">
        <v>11862</v>
      </c>
      <c r="E15" s="200">
        <v>410</v>
      </c>
      <c r="F15" s="201">
        <v>12272</v>
      </c>
      <c r="G15" s="202">
        <v>172</v>
      </c>
      <c r="H15" s="201">
        <v>24642</v>
      </c>
      <c r="I15" s="200">
        <v>3217929</v>
      </c>
      <c r="J15" s="200">
        <v>2177706</v>
      </c>
      <c r="K15" s="69" t="s">
        <v>51</v>
      </c>
    </row>
    <row r="16" spans="1:11" ht="18.649999999999999" customHeight="1" x14ac:dyDescent="0.35">
      <c r="A16" s="18" t="s">
        <v>52</v>
      </c>
      <c r="B16" s="203">
        <v>6</v>
      </c>
      <c r="C16" s="203">
        <v>0</v>
      </c>
      <c r="D16" s="203">
        <v>74</v>
      </c>
      <c r="E16" s="203">
        <v>15</v>
      </c>
      <c r="F16" s="204">
        <v>89</v>
      </c>
      <c r="G16" s="205">
        <v>122</v>
      </c>
      <c r="H16" s="204">
        <v>333</v>
      </c>
      <c r="I16" s="203">
        <v>7031</v>
      </c>
      <c r="J16" s="203">
        <v>6728</v>
      </c>
      <c r="K16" s="63" t="s">
        <v>53</v>
      </c>
    </row>
    <row r="17" spans="1:11" ht="18.649999999999999" customHeight="1" x14ac:dyDescent="0.35">
      <c r="A17" s="91" t="s">
        <v>54</v>
      </c>
      <c r="B17" s="200">
        <v>662</v>
      </c>
      <c r="C17" s="200">
        <v>0</v>
      </c>
      <c r="D17" s="200">
        <v>21503</v>
      </c>
      <c r="E17" s="200">
        <v>1042</v>
      </c>
      <c r="F17" s="201">
        <v>22545</v>
      </c>
      <c r="G17" s="202">
        <v>10</v>
      </c>
      <c r="H17" s="201">
        <v>54740</v>
      </c>
      <c r="I17" s="200">
        <v>4426211</v>
      </c>
      <c r="J17" s="200">
        <v>2957612</v>
      </c>
      <c r="K17" s="69" t="s">
        <v>55</v>
      </c>
    </row>
    <row r="18" spans="1:11" ht="18.649999999999999" customHeight="1" x14ac:dyDescent="0.35">
      <c r="A18" s="18" t="s">
        <v>56</v>
      </c>
      <c r="B18" s="203">
        <v>9</v>
      </c>
      <c r="C18" s="203">
        <v>6</v>
      </c>
      <c r="D18" s="203">
        <v>216</v>
      </c>
      <c r="E18" s="203">
        <v>20</v>
      </c>
      <c r="F18" s="204">
        <v>236</v>
      </c>
      <c r="G18" s="205">
        <v>0</v>
      </c>
      <c r="H18" s="204">
        <v>471</v>
      </c>
      <c r="I18" s="203">
        <v>26306</v>
      </c>
      <c r="J18" s="203">
        <v>4320</v>
      </c>
      <c r="K18" s="63" t="s">
        <v>57</v>
      </c>
    </row>
    <row r="19" spans="1:11" ht="18.649999999999999" customHeight="1" x14ac:dyDescent="0.35">
      <c r="A19" s="91" t="s">
        <v>58</v>
      </c>
      <c r="B19" s="200">
        <v>2</v>
      </c>
      <c r="C19" s="200">
        <v>0</v>
      </c>
      <c r="D19" s="200">
        <v>51</v>
      </c>
      <c r="E19" s="200">
        <v>0</v>
      </c>
      <c r="F19" s="201">
        <v>51</v>
      </c>
      <c r="G19" s="202">
        <v>2</v>
      </c>
      <c r="H19" s="201">
        <v>92</v>
      </c>
      <c r="I19" s="200">
        <v>6676</v>
      </c>
      <c r="J19" s="200">
        <v>5975</v>
      </c>
      <c r="K19" s="69" t="s">
        <v>59</v>
      </c>
    </row>
    <row r="20" spans="1:11" ht="18.649999999999999" customHeight="1" x14ac:dyDescent="0.35">
      <c r="A20" s="18" t="s">
        <v>60</v>
      </c>
      <c r="B20" s="203">
        <v>248</v>
      </c>
      <c r="C20" s="203">
        <v>0</v>
      </c>
      <c r="D20" s="203">
        <v>11330</v>
      </c>
      <c r="E20" s="203">
        <v>34</v>
      </c>
      <c r="F20" s="204">
        <v>11364</v>
      </c>
      <c r="G20" s="205">
        <v>73</v>
      </c>
      <c r="H20" s="204">
        <v>31691</v>
      </c>
      <c r="I20" s="203">
        <v>655469</v>
      </c>
      <c r="J20" s="203">
        <v>420588</v>
      </c>
      <c r="K20" s="63" t="s">
        <v>61</v>
      </c>
    </row>
    <row r="21" spans="1:11" ht="18.649999999999999" customHeight="1" x14ac:dyDescent="0.35">
      <c r="A21" s="91" t="s">
        <v>62</v>
      </c>
      <c r="B21" s="200">
        <v>7</v>
      </c>
      <c r="C21" s="200">
        <v>0</v>
      </c>
      <c r="D21" s="200">
        <v>126</v>
      </c>
      <c r="E21" s="200">
        <v>0</v>
      </c>
      <c r="F21" s="201">
        <v>126</v>
      </c>
      <c r="G21" s="202">
        <v>0</v>
      </c>
      <c r="H21" s="201">
        <v>204</v>
      </c>
      <c r="I21" s="200">
        <v>14525</v>
      </c>
      <c r="J21" s="200">
        <v>6637</v>
      </c>
      <c r="K21" s="69" t="s">
        <v>63</v>
      </c>
    </row>
    <row r="22" spans="1:11" ht="18.649999999999999" customHeight="1" x14ac:dyDescent="0.35">
      <c r="A22" s="18" t="s">
        <v>64</v>
      </c>
      <c r="B22" s="203">
        <v>4</v>
      </c>
      <c r="C22" s="203">
        <v>0</v>
      </c>
      <c r="D22" s="203">
        <v>90</v>
      </c>
      <c r="E22" s="203">
        <v>15</v>
      </c>
      <c r="F22" s="204">
        <v>105</v>
      </c>
      <c r="G22" s="205">
        <v>4</v>
      </c>
      <c r="H22" s="204">
        <v>182</v>
      </c>
      <c r="I22" s="203">
        <v>3793</v>
      </c>
      <c r="J22" s="203">
        <v>2672</v>
      </c>
      <c r="K22" s="63" t="s">
        <v>65</v>
      </c>
    </row>
    <row r="23" spans="1:11" ht="18.649999999999999" customHeight="1" x14ac:dyDescent="0.35">
      <c r="A23" s="91" t="s">
        <v>66</v>
      </c>
      <c r="B23" s="200">
        <v>8</v>
      </c>
      <c r="C23" s="200">
        <v>0</v>
      </c>
      <c r="D23" s="200">
        <v>230</v>
      </c>
      <c r="E23" s="200">
        <v>22</v>
      </c>
      <c r="F23" s="201">
        <v>252</v>
      </c>
      <c r="G23" s="202">
        <v>10</v>
      </c>
      <c r="H23" s="201">
        <v>449</v>
      </c>
      <c r="I23" s="200">
        <v>26139</v>
      </c>
      <c r="J23" s="200">
        <v>8799</v>
      </c>
      <c r="K23" s="69" t="s">
        <v>67</v>
      </c>
    </row>
    <row r="24" spans="1:11" ht="18.649999999999999" customHeight="1" x14ac:dyDescent="0.35">
      <c r="A24" s="18" t="s">
        <v>68</v>
      </c>
      <c r="B24" s="203">
        <v>9</v>
      </c>
      <c r="C24" s="203">
        <v>0</v>
      </c>
      <c r="D24" s="203">
        <v>150</v>
      </c>
      <c r="E24" s="203">
        <v>27</v>
      </c>
      <c r="F24" s="204">
        <f>SUM(D24:E24)</f>
        <v>177</v>
      </c>
      <c r="G24" s="205">
        <v>0</v>
      </c>
      <c r="H24" s="204">
        <v>320</v>
      </c>
      <c r="I24" s="203">
        <v>22975</v>
      </c>
      <c r="J24" s="203">
        <v>15535</v>
      </c>
      <c r="K24" s="63" t="s">
        <v>69</v>
      </c>
    </row>
    <row r="25" spans="1:11" ht="18.649999999999999" customHeight="1" x14ac:dyDescent="0.35">
      <c r="A25" s="91" t="s">
        <v>70</v>
      </c>
      <c r="B25" s="200">
        <v>49</v>
      </c>
      <c r="C25" s="200">
        <v>0</v>
      </c>
      <c r="D25" s="200">
        <v>1578</v>
      </c>
      <c r="E25" s="200">
        <v>259</v>
      </c>
      <c r="F25" s="201">
        <v>1837</v>
      </c>
      <c r="G25" s="202">
        <v>86</v>
      </c>
      <c r="H25" s="201">
        <v>3003</v>
      </c>
      <c r="I25" s="200">
        <v>165764</v>
      </c>
      <c r="J25" s="200">
        <v>88887</v>
      </c>
      <c r="K25" s="69" t="s">
        <v>71</v>
      </c>
    </row>
    <row r="26" spans="1:11" ht="18.649999999999999" customHeight="1" thickBot="1" x14ac:dyDescent="0.4">
      <c r="A26" s="105" t="s">
        <v>132</v>
      </c>
      <c r="B26" s="206">
        <f>SUM(B8:B25)</f>
        <v>2019</v>
      </c>
      <c r="C26" s="206">
        <f>SUM(C8:C25)</f>
        <v>7164</v>
      </c>
      <c r="D26" s="206">
        <f t="shared" ref="D26:J26" si="0">SUM(D8:D25)</f>
        <v>74433</v>
      </c>
      <c r="E26" s="206">
        <f t="shared" si="0"/>
        <v>4409</v>
      </c>
      <c r="F26" s="206">
        <f t="shared" si="0"/>
        <v>78842</v>
      </c>
      <c r="G26" s="206">
        <f t="shared" si="0"/>
        <v>3171</v>
      </c>
      <c r="H26" s="206">
        <f t="shared" si="0"/>
        <v>169596</v>
      </c>
      <c r="I26" s="206">
        <f t="shared" si="0"/>
        <v>11930335</v>
      </c>
      <c r="J26" s="206">
        <f t="shared" si="0"/>
        <v>7804721</v>
      </c>
      <c r="K26" s="64" t="s">
        <v>110</v>
      </c>
    </row>
    <row r="27" spans="1:11" ht="15.45" thickTop="1" x14ac:dyDescent="0.35"/>
  </sheetData>
  <mergeCells count="18">
    <mergeCell ref="G6:G7"/>
    <mergeCell ref="H6:H7"/>
    <mergeCell ref="H4:H5"/>
    <mergeCell ref="A1:K1"/>
    <mergeCell ref="A2:K2"/>
    <mergeCell ref="A4:A7"/>
    <mergeCell ref="B4:B5"/>
    <mergeCell ref="C4:C5"/>
    <mergeCell ref="D4:F4"/>
    <mergeCell ref="G4:G5"/>
    <mergeCell ref="I6:I7"/>
    <mergeCell ref="J6:J7"/>
    <mergeCell ref="I4:I5"/>
    <mergeCell ref="J4:J5"/>
    <mergeCell ref="K4:K7"/>
    <mergeCell ref="B6:B7"/>
    <mergeCell ref="C6:C7"/>
    <mergeCell ref="D6:F6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9" orientation="landscape" useFirstPageNumber="1" horizontalDpi="300" r:id="rId1"/>
  <headerFooter>
    <oddFooter>&amp;C&amp;P</oddFooter>
  </headerFooter>
  <ignoredErrors>
    <ignoredError sqref="F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913"/>
  <sheetViews>
    <sheetView rightToLeft="1" topLeftCell="A46" zoomScaleNormal="100" workbookViewId="0">
      <selection activeCell="O3" sqref="O3:R3"/>
    </sheetView>
  </sheetViews>
  <sheetFormatPr defaultColWidth="11.23046875" defaultRowHeight="14.25" customHeight="1" x14ac:dyDescent="0.4"/>
  <cols>
    <col min="1" max="1" width="6.69140625" style="35" customWidth="1"/>
    <col min="2" max="3" width="6.84375" style="26" customWidth="1"/>
    <col min="4" max="15" width="7.84375" style="26" customWidth="1"/>
    <col min="16" max="16" width="7.53515625" style="41" customWidth="1"/>
    <col min="17" max="17" width="7.53515625" style="47" customWidth="1"/>
    <col min="18" max="18" width="7.4609375" style="35" customWidth="1"/>
    <col min="19" max="163" width="11.23046875" style="26"/>
    <col min="164" max="164" width="13.69140625" style="26" customWidth="1"/>
    <col min="165" max="165" width="8.69140625" style="26" customWidth="1"/>
    <col min="166" max="166" width="9.69140625" style="26" customWidth="1"/>
    <col min="167" max="168" width="8.69140625" style="26" customWidth="1"/>
    <col min="169" max="169" width="9.69140625" style="26" customWidth="1"/>
    <col min="170" max="172" width="8.69140625" style="26" customWidth="1"/>
    <col min="173" max="173" width="8.84375" style="26" customWidth="1"/>
    <col min="174" max="180" width="8.69140625" style="26" customWidth="1"/>
    <col min="181" max="181" width="10.23046875" style="26" customWidth="1"/>
    <col min="182" max="182" width="8.69140625" style="26" customWidth="1"/>
    <col min="183" max="183" width="9.84375" style="26" customWidth="1"/>
    <col min="184" max="184" width="11.23046875" style="26" customWidth="1"/>
    <col min="185" max="185" width="13" style="26" customWidth="1"/>
    <col min="186" max="186" width="11.23046875" style="26" customWidth="1"/>
    <col min="187" max="187" width="27.07421875" style="26" customWidth="1"/>
    <col min="188" max="188" width="11.23046875" style="26"/>
    <col min="189" max="189" width="15.84375" style="26" customWidth="1"/>
    <col min="190" max="190" width="9.69140625" style="26" customWidth="1"/>
    <col min="191" max="191" width="12.23046875" style="26" customWidth="1"/>
    <col min="192" max="419" width="11.23046875" style="26"/>
    <col min="420" max="420" width="13.69140625" style="26" customWidth="1"/>
    <col min="421" max="421" width="8.69140625" style="26" customWidth="1"/>
    <col min="422" max="422" width="9.69140625" style="26" customWidth="1"/>
    <col min="423" max="424" width="8.69140625" style="26" customWidth="1"/>
    <col min="425" max="425" width="9.69140625" style="26" customWidth="1"/>
    <col min="426" max="428" width="8.69140625" style="26" customWidth="1"/>
    <col min="429" max="429" width="8.84375" style="26" customWidth="1"/>
    <col min="430" max="436" width="8.69140625" style="26" customWidth="1"/>
    <col min="437" max="437" width="10.23046875" style="26" customWidth="1"/>
    <col min="438" max="438" width="8.69140625" style="26" customWidth="1"/>
    <col min="439" max="439" width="9.84375" style="26" customWidth="1"/>
    <col min="440" max="440" width="11.23046875" style="26" customWidth="1"/>
    <col min="441" max="441" width="13" style="26" customWidth="1"/>
    <col min="442" max="442" width="11.23046875" style="26" customWidth="1"/>
    <col min="443" max="443" width="27.07421875" style="26" customWidth="1"/>
    <col min="444" max="444" width="11.23046875" style="26"/>
    <col min="445" max="445" width="15.84375" style="26" customWidth="1"/>
    <col min="446" max="446" width="9.69140625" style="26" customWidth="1"/>
    <col min="447" max="447" width="12.23046875" style="26" customWidth="1"/>
    <col min="448" max="675" width="11.23046875" style="26"/>
    <col min="676" max="676" width="13.69140625" style="26" customWidth="1"/>
    <col min="677" max="677" width="8.69140625" style="26" customWidth="1"/>
    <col min="678" max="678" width="9.69140625" style="26" customWidth="1"/>
    <col min="679" max="680" width="8.69140625" style="26" customWidth="1"/>
    <col min="681" max="681" width="9.69140625" style="26" customWidth="1"/>
    <col min="682" max="684" width="8.69140625" style="26" customWidth="1"/>
    <col min="685" max="685" width="8.84375" style="26" customWidth="1"/>
    <col min="686" max="692" width="8.69140625" style="26" customWidth="1"/>
    <col min="693" max="693" width="10.23046875" style="26" customWidth="1"/>
    <col min="694" max="694" width="8.69140625" style="26" customWidth="1"/>
    <col min="695" max="695" width="9.84375" style="26" customWidth="1"/>
    <col min="696" max="696" width="11.23046875" style="26" customWidth="1"/>
    <col min="697" max="697" width="13" style="26" customWidth="1"/>
    <col min="698" max="698" width="11.23046875" style="26" customWidth="1"/>
    <col min="699" max="699" width="27.07421875" style="26" customWidth="1"/>
    <col min="700" max="700" width="11.23046875" style="26"/>
    <col min="701" max="701" width="15.84375" style="26" customWidth="1"/>
    <col min="702" max="702" width="9.69140625" style="26" customWidth="1"/>
    <col min="703" max="703" width="12.23046875" style="26" customWidth="1"/>
    <col min="704" max="931" width="11.23046875" style="26"/>
    <col min="932" max="932" width="13.69140625" style="26" customWidth="1"/>
    <col min="933" max="933" width="8.69140625" style="26" customWidth="1"/>
    <col min="934" max="934" width="9.69140625" style="26" customWidth="1"/>
    <col min="935" max="936" width="8.69140625" style="26" customWidth="1"/>
    <col min="937" max="937" width="9.69140625" style="26" customWidth="1"/>
    <col min="938" max="940" width="8.69140625" style="26" customWidth="1"/>
    <col min="941" max="941" width="8.84375" style="26" customWidth="1"/>
    <col min="942" max="948" width="8.69140625" style="26" customWidth="1"/>
    <col min="949" max="949" width="10.23046875" style="26" customWidth="1"/>
    <col min="950" max="950" width="8.69140625" style="26" customWidth="1"/>
    <col min="951" max="951" width="9.84375" style="26" customWidth="1"/>
    <col min="952" max="952" width="11.23046875" style="26" customWidth="1"/>
    <col min="953" max="953" width="13" style="26" customWidth="1"/>
    <col min="954" max="954" width="11.23046875" style="26" customWidth="1"/>
    <col min="955" max="955" width="27.07421875" style="26" customWidth="1"/>
    <col min="956" max="956" width="11.23046875" style="26"/>
    <col min="957" max="957" width="15.84375" style="26" customWidth="1"/>
    <col min="958" max="958" width="9.69140625" style="26" customWidth="1"/>
    <col min="959" max="959" width="12.23046875" style="26" customWidth="1"/>
    <col min="960" max="1187" width="11.23046875" style="26"/>
    <col min="1188" max="1188" width="13.69140625" style="26" customWidth="1"/>
    <col min="1189" max="1189" width="8.69140625" style="26" customWidth="1"/>
    <col min="1190" max="1190" width="9.69140625" style="26" customWidth="1"/>
    <col min="1191" max="1192" width="8.69140625" style="26" customWidth="1"/>
    <col min="1193" max="1193" width="9.69140625" style="26" customWidth="1"/>
    <col min="1194" max="1196" width="8.69140625" style="26" customWidth="1"/>
    <col min="1197" max="1197" width="8.84375" style="26" customWidth="1"/>
    <col min="1198" max="1204" width="8.69140625" style="26" customWidth="1"/>
    <col min="1205" max="1205" width="10.23046875" style="26" customWidth="1"/>
    <col min="1206" max="1206" width="8.69140625" style="26" customWidth="1"/>
    <col min="1207" max="1207" width="9.84375" style="26" customWidth="1"/>
    <col min="1208" max="1208" width="11.23046875" style="26" customWidth="1"/>
    <col min="1209" max="1209" width="13" style="26" customWidth="1"/>
    <col min="1210" max="1210" width="11.23046875" style="26" customWidth="1"/>
    <col min="1211" max="1211" width="27.07421875" style="26" customWidth="1"/>
    <col min="1212" max="1212" width="11.23046875" style="26"/>
    <col min="1213" max="1213" width="15.84375" style="26" customWidth="1"/>
    <col min="1214" max="1214" width="9.69140625" style="26" customWidth="1"/>
    <col min="1215" max="1215" width="12.23046875" style="26" customWidth="1"/>
    <col min="1216" max="1443" width="11.23046875" style="26"/>
    <col min="1444" max="1444" width="13.69140625" style="26" customWidth="1"/>
    <col min="1445" max="1445" width="8.69140625" style="26" customWidth="1"/>
    <col min="1446" max="1446" width="9.69140625" style="26" customWidth="1"/>
    <col min="1447" max="1448" width="8.69140625" style="26" customWidth="1"/>
    <col min="1449" max="1449" width="9.69140625" style="26" customWidth="1"/>
    <col min="1450" max="1452" width="8.69140625" style="26" customWidth="1"/>
    <col min="1453" max="1453" width="8.84375" style="26" customWidth="1"/>
    <col min="1454" max="1460" width="8.69140625" style="26" customWidth="1"/>
    <col min="1461" max="1461" width="10.23046875" style="26" customWidth="1"/>
    <col min="1462" max="1462" width="8.69140625" style="26" customWidth="1"/>
    <col min="1463" max="1463" width="9.84375" style="26" customWidth="1"/>
    <col min="1464" max="1464" width="11.23046875" style="26" customWidth="1"/>
    <col min="1465" max="1465" width="13" style="26" customWidth="1"/>
    <col min="1466" max="1466" width="11.23046875" style="26" customWidth="1"/>
    <col min="1467" max="1467" width="27.07421875" style="26" customWidth="1"/>
    <col min="1468" max="1468" width="11.23046875" style="26"/>
    <col min="1469" max="1469" width="15.84375" style="26" customWidth="1"/>
    <col min="1470" max="1470" width="9.69140625" style="26" customWidth="1"/>
    <col min="1471" max="1471" width="12.23046875" style="26" customWidth="1"/>
    <col min="1472" max="1699" width="11.23046875" style="26"/>
    <col min="1700" max="1700" width="13.69140625" style="26" customWidth="1"/>
    <col min="1701" max="1701" width="8.69140625" style="26" customWidth="1"/>
    <col min="1702" max="1702" width="9.69140625" style="26" customWidth="1"/>
    <col min="1703" max="1704" width="8.69140625" style="26" customWidth="1"/>
    <col min="1705" max="1705" width="9.69140625" style="26" customWidth="1"/>
    <col min="1706" max="1708" width="8.69140625" style="26" customWidth="1"/>
    <col min="1709" max="1709" width="8.84375" style="26" customWidth="1"/>
    <col min="1710" max="1716" width="8.69140625" style="26" customWidth="1"/>
    <col min="1717" max="1717" width="10.23046875" style="26" customWidth="1"/>
    <col min="1718" max="1718" width="8.69140625" style="26" customWidth="1"/>
    <col min="1719" max="1719" width="9.84375" style="26" customWidth="1"/>
    <col min="1720" max="1720" width="11.23046875" style="26" customWidth="1"/>
    <col min="1721" max="1721" width="13" style="26" customWidth="1"/>
    <col min="1722" max="1722" width="11.23046875" style="26" customWidth="1"/>
    <col min="1723" max="1723" width="27.07421875" style="26" customWidth="1"/>
    <col min="1724" max="1724" width="11.23046875" style="26"/>
    <col min="1725" max="1725" width="15.84375" style="26" customWidth="1"/>
    <col min="1726" max="1726" width="9.69140625" style="26" customWidth="1"/>
    <col min="1727" max="1727" width="12.23046875" style="26" customWidth="1"/>
    <col min="1728" max="1955" width="11.23046875" style="26"/>
    <col min="1956" max="1956" width="13.69140625" style="26" customWidth="1"/>
    <col min="1957" max="1957" width="8.69140625" style="26" customWidth="1"/>
    <col min="1958" max="1958" width="9.69140625" style="26" customWidth="1"/>
    <col min="1959" max="1960" width="8.69140625" style="26" customWidth="1"/>
    <col min="1961" max="1961" width="9.69140625" style="26" customWidth="1"/>
    <col min="1962" max="1964" width="8.69140625" style="26" customWidth="1"/>
    <col min="1965" max="1965" width="8.84375" style="26" customWidth="1"/>
    <col min="1966" max="1972" width="8.69140625" style="26" customWidth="1"/>
    <col min="1973" max="1973" width="10.23046875" style="26" customWidth="1"/>
    <col min="1974" max="1974" width="8.69140625" style="26" customWidth="1"/>
    <col min="1975" max="1975" width="9.84375" style="26" customWidth="1"/>
    <col min="1976" max="1976" width="11.23046875" style="26" customWidth="1"/>
    <col min="1977" max="1977" width="13" style="26" customWidth="1"/>
    <col min="1978" max="1978" width="11.23046875" style="26" customWidth="1"/>
    <col min="1979" max="1979" width="27.07421875" style="26" customWidth="1"/>
    <col min="1980" max="1980" width="11.23046875" style="26"/>
    <col min="1981" max="1981" width="15.84375" style="26" customWidth="1"/>
    <col min="1982" max="1982" width="9.69140625" style="26" customWidth="1"/>
    <col min="1983" max="1983" width="12.23046875" style="26" customWidth="1"/>
    <col min="1984" max="2211" width="11.23046875" style="26"/>
    <col min="2212" max="2212" width="13.69140625" style="26" customWidth="1"/>
    <col min="2213" max="2213" width="8.69140625" style="26" customWidth="1"/>
    <col min="2214" max="2214" width="9.69140625" style="26" customWidth="1"/>
    <col min="2215" max="2216" width="8.69140625" style="26" customWidth="1"/>
    <col min="2217" max="2217" width="9.69140625" style="26" customWidth="1"/>
    <col min="2218" max="2220" width="8.69140625" style="26" customWidth="1"/>
    <col min="2221" max="2221" width="8.84375" style="26" customWidth="1"/>
    <col min="2222" max="2228" width="8.69140625" style="26" customWidth="1"/>
    <col min="2229" max="2229" width="10.23046875" style="26" customWidth="1"/>
    <col min="2230" max="2230" width="8.69140625" style="26" customWidth="1"/>
    <col min="2231" max="2231" width="9.84375" style="26" customWidth="1"/>
    <col min="2232" max="2232" width="11.23046875" style="26" customWidth="1"/>
    <col min="2233" max="2233" width="13" style="26" customWidth="1"/>
    <col min="2234" max="2234" width="11.23046875" style="26" customWidth="1"/>
    <col min="2235" max="2235" width="27.07421875" style="26" customWidth="1"/>
    <col min="2236" max="2236" width="11.23046875" style="26"/>
    <col min="2237" max="2237" width="15.84375" style="26" customWidth="1"/>
    <col min="2238" max="2238" width="9.69140625" style="26" customWidth="1"/>
    <col min="2239" max="2239" width="12.23046875" style="26" customWidth="1"/>
    <col min="2240" max="2467" width="11.23046875" style="26"/>
    <col min="2468" max="2468" width="13.69140625" style="26" customWidth="1"/>
    <col min="2469" max="2469" width="8.69140625" style="26" customWidth="1"/>
    <col min="2470" max="2470" width="9.69140625" style="26" customWidth="1"/>
    <col min="2471" max="2472" width="8.69140625" style="26" customWidth="1"/>
    <col min="2473" max="2473" width="9.69140625" style="26" customWidth="1"/>
    <col min="2474" max="2476" width="8.69140625" style="26" customWidth="1"/>
    <col min="2477" max="2477" width="8.84375" style="26" customWidth="1"/>
    <col min="2478" max="2484" width="8.69140625" style="26" customWidth="1"/>
    <col min="2485" max="2485" width="10.23046875" style="26" customWidth="1"/>
    <col min="2486" max="2486" width="8.69140625" style="26" customWidth="1"/>
    <col min="2487" max="2487" width="9.84375" style="26" customWidth="1"/>
    <col min="2488" max="2488" width="11.23046875" style="26" customWidth="1"/>
    <col min="2489" max="2489" width="13" style="26" customWidth="1"/>
    <col min="2490" max="2490" width="11.23046875" style="26" customWidth="1"/>
    <col min="2491" max="2491" width="27.07421875" style="26" customWidth="1"/>
    <col min="2492" max="2492" width="11.23046875" style="26"/>
    <col min="2493" max="2493" width="15.84375" style="26" customWidth="1"/>
    <col min="2494" max="2494" width="9.69140625" style="26" customWidth="1"/>
    <col min="2495" max="2495" width="12.23046875" style="26" customWidth="1"/>
    <col min="2496" max="2723" width="11.23046875" style="26"/>
    <col min="2724" max="2724" width="13.69140625" style="26" customWidth="1"/>
    <col min="2725" max="2725" width="8.69140625" style="26" customWidth="1"/>
    <col min="2726" max="2726" width="9.69140625" style="26" customWidth="1"/>
    <col min="2727" max="2728" width="8.69140625" style="26" customWidth="1"/>
    <col min="2729" max="2729" width="9.69140625" style="26" customWidth="1"/>
    <col min="2730" max="2732" width="8.69140625" style="26" customWidth="1"/>
    <col min="2733" max="2733" width="8.84375" style="26" customWidth="1"/>
    <col min="2734" max="2740" width="8.69140625" style="26" customWidth="1"/>
    <col min="2741" max="2741" width="10.23046875" style="26" customWidth="1"/>
    <col min="2742" max="2742" width="8.69140625" style="26" customWidth="1"/>
    <col min="2743" max="2743" width="9.84375" style="26" customWidth="1"/>
    <col min="2744" max="2744" width="11.23046875" style="26" customWidth="1"/>
    <col min="2745" max="2745" width="13" style="26" customWidth="1"/>
    <col min="2746" max="2746" width="11.23046875" style="26" customWidth="1"/>
    <col min="2747" max="2747" width="27.07421875" style="26" customWidth="1"/>
    <col min="2748" max="2748" width="11.23046875" style="26"/>
    <col min="2749" max="2749" width="15.84375" style="26" customWidth="1"/>
    <col min="2750" max="2750" width="9.69140625" style="26" customWidth="1"/>
    <col min="2751" max="2751" width="12.23046875" style="26" customWidth="1"/>
    <col min="2752" max="2979" width="11.23046875" style="26"/>
    <col min="2980" max="2980" width="13.69140625" style="26" customWidth="1"/>
    <col min="2981" max="2981" width="8.69140625" style="26" customWidth="1"/>
    <col min="2982" max="2982" width="9.69140625" style="26" customWidth="1"/>
    <col min="2983" max="2984" width="8.69140625" style="26" customWidth="1"/>
    <col min="2985" max="2985" width="9.69140625" style="26" customWidth="1"/>
    <col min="2986" max="2988" width="8.69140625" style="26" customWidth="1"/>
    <col min="2989" max="2989" width="8.84375" style="26" customWidth="1"/>
    <col min="2990" max="2996" width="8.69140625" style="26" customWidth="1"/>
    <col min="2997" max="2997" width="10.23046875" style="26" customWidth="1"/>
    <col min="2998" max="2998" width="8.69140625" style="26" customWidth="1"/>
    <col min="2999" max="2999" width="9.84375" style="26" customWidth="1"/>
    <col min="3000" max="3000" width="11.23046875" style="26" customWidth="1"/>
    <col min="3001" max="3001" width="13" style="26" customWidth="1"/>
    <col min="3002" max="3002" width="11.23046875" style="26" customWidth="1"/>
    <col min="3003" max="3003" width="27.07421875" style="26" customWidth="1"/>
    <col min="3004" max="3004" width="11.23046875" style="26"/>
    <col min="3005" max="3005" width="15.84375" style="26" customWidth="1"/>
    <col min="3006" max="3006" width="9.69140625" style="26" customWidth="1"/>
    <col min="3007" max="3007" width="12.23046875" style="26" customWidth="1"/>
    <col min="3008" max="3235" width="11.23046875" style="26"/>
    <col min="3236" max="3236" width="13.69140625" style="26" customWidth="1"/>
    <col min="3237" max="3237" width="8.69140625" style="26" customWidth="1"/>
    <col min="3238" max="3238" width="9.69140625" style="26" customWidth="1"/>
    <col min="3239" max="3240" width="8.69140625" style="26" customWidth="1"/>
    <col min="3241" max="3241" width="9.69140625" style="26" customWidth="1"/>
    <col min="3242" max="3244" width="8.69140625" style="26" customWidth="1"/>
    <col min="3245" max="3245" width="8.84375" style="26" customWidth="1"/>
    <col min="3246" max="3252" width="8.69140625" style="26" customWidth="1"/>
    <col min="3253" max="3253" width="10.23046875" style="26" customWidth="1"/>
    <col min="3254" max="3254" width="8.69140625" style="26" customWidth="1"/>
    <col min="3255" max="3255" width="9.84375" style="26" customWidth="1"/>
    <col min="3256" max="3256" width="11.23046875" style="26" customWidth="1"/>
    <col min="3257" max="3257" width="13" style="26" customWidth="1"/>
    <col min="3258" max="3258" width="11.23046875" style="26" customWidth="1"/>
    <col min="3259" max="3259" width="27.07421875" style="26" customWidth="1"/>
    <col min="3260" max="3260" width="11.23046875" style="26"/>
    <col min="3261" max="3261" width="15.84375" style="26" customWidth="1"/>
    <col min="3262" max="3262" width="9.69140625" style="26" customWidth="1"/>
    <col min="3263" max="3263" width="12.23046875" style="26" customWidth="1"/>
    <col min="3264" max="3491" width="11.23046875" style="26"/>
    <col min="3492" max="3492" width="13.69140625" style="26" customWidth="1"/>
    <col min="3493" max="3493" width="8.69140625" style="26" customWidth="1"/>
    <col min="3494" max="3494" width="9.69140625" style="26" customWidth="1"/>
    <col min="3495" max="3496" width="8.69140625" style="26" customWidth="1"/>
    <col min="3497" max="3497" width="9.69140625" style="26" customWidth="1"/>
    <col min="3498" max="3500" width="8.69140625" style="26" customWidth="1"/>
    <col min="3501" max="3501" width="8.84375" style="26" customWidth="1"/>
    <col min="3502" max="3508" width="8.69140625" style="26" customWidth="1"/>
    <col min="3509" max="3509" width="10.23046875" style="26" customWidth="1"/>
    <col min="3510" max="3510" width="8.69140625" style="26" customWidth="1"/>
    <col min="3511" max="3511" width="9.84375" style="26" customWidth="1"/>
    <col min="3512" max="3512" width="11.23046875" style="26" customWidth="1"/>
    <col min="3513" max="3513" width="13" style="26" customWidth="1"/>
    <col min="3514" max="3514" width="11.23046875" style="26" customWidth="1"/>
    <col min="3515" max="3515" width="27.07421875" style="26" customWidth="1"/>
    <col min="3516" max="3516" width="11.23046875" style="26"/>
    <col min="3517" max="3517" width="15.84375" style="26" customWidth="1"/>
    <col min="3518" max="3518" width="9.69140625" style="26" customWidth="1"/>
    <col min="3519" max="3519" width="12.23046875" style="26" customWidth="1"/>
    <col min="3520" max="3747" width="11.23046875" style="26"/>
    <col min="3748" max="3748" width="13.69140625" style="26" customWidth="1"/>
    <col min="3749" max="3749" width="8.69140625" style="26" customWidth="1"/>
    <col min="3750" max="3750" width="9.69140625" style="26" customWidth="1"/>
    <col min="3751" max="3752" width="8.69140625" style="26" customWidth="1"/>
    <col min="3753" max="3753" width="9.69140625" style="26" customWidth="1"/>
    <col min="3754" max="3756" width="8.69140625" style="26" customWidth="1"/>
    <col min="3757" max="3757" width="8.84375" style="26" customWidth="1"/>
    <col min="3758" max="3764" width="8.69140625" style="26" customWidth="1"/>
    <col min="3765" max="3765" width="10.23046875" style="26" customWidth="1"/>
    <col min="3766" max="3766" width="8.69140625" style="26" customWidth="1"/>
    <col min="3767" max="3767" width="9.84375" style="26" customWidth="1"/>
    <col min="3768" max="3768" width="11.23046875" style="26" customWidth="1"/>
    <col min="3769" max="3769" width="13" style="26" customWidth="1"/>
    <col min="3770" max="3770" width="11.23046875" style="26" customWidth="1"/>
    <col min="3771" max="3771" width="27.07421875" style="26" customWidth="1"/>
    <col min="3772" max="3772" width="11.23046875" style="26"/>
    <col min="3773" max="3773" width="15.84375" style="26" customWidth="1"/>
    <col min="3774" max="3774" width="9.69140625" style="26" customWidth="1"/>
    <col min="3775" max="3775" width="12.23046875" style="26" customWidth="1"/>
    <col min="3776" max="4003" width="11.23046875" style="26"/>
    <col min="4004" max="4004" width="13.69140625" style="26" customWidth="1"/>
    <col min="4005" max="4005" width="8.69140625" style="26" customWidth="1"/>
    <col min="4006" max="4006" width="9.69140625" style="26" customWidth="1"/>
    <col min="4007" max="4008" width="8.69140625" style="26" customWidth="1"/>
    <col min="4009" max="4009" width="9.69140625" style="26" customWidth="1"/>
    <col min="4010" max="4012" width="8.69140625" style="26" customWidth="1"/>
    <col min="4013" max="4013" width="8.84375" style="26" customWidth="1"/>
    <col min="4014" max="4020" width="8.69140625" style="26" customWidth="1"/>
    <col min="4021" max="4021" width="10.23046875" style="26" customWidth="1"/>
    <col min="4022" max="4022" width="8.69140625" style="26" customWidth="1"/>
    <col min="4023" max="4023" width="9.84375" style="26" customWidth="1"/>
    <col min="4024" max="4024" width="11.23046875" style="26" customWidth="1"/>
    <col min="4025" max="4025" width="13" style="26" customWidth="1"/>
    <col min="4026" max="4026" width="11.23046875" style="26" customWidth="1"/>
    <col min="4027" max="4027" width="27.07421875" style="26" customWidth="1"/>
    <col min="4028" max="4028" width="11.23046875" style="26"/>
    <col min="4029" max="4029" width="15.84375" style="26" customWidth="1"/>
    <col min="4030" max="4030" width="9.69140625" style="26" customWidth="1"/>
    <col min="4031" max="4031" width="12.23046875" style="26" customWidth="1"/>
    <col min="4032" max="4259" width="11.23046875" style="26"/>
    <col min="4260" max="4260" width="13.69140625" style="26" customWidth="1"/>
    <col min="4261" max="4261" width="8.69140625" style="26" customWidth="1"/>
    <col min="4262" max="4262" width="9.69140625" style="26" customWidth="1"/>
    <col min="4263" max="4264" width="8.69140625" style="26" customWidth="1"/>
    <col min="4265" max="4265" width="9.69140625" style="26" customWidth="1"/>
    <col min="4266" max="4268" width="8.69140625" style="26" customWidth="1"/>
    <col min="4269" max="4269" width="8.84375" style="26" customWidth="1"/>
    <col min="4270" max="4276" width="8.69140625" style="26" customWidth="1"/>
    <col min="4277" max="4277" width="10.23046875" style="26" customWidth="1"/>
    <col min="4278" max="4278" width="8.69140625" style="26" customWidth="1"/>
    <col min="4279" max="4279" width="9.84375" style="26" customWidth="1"/>
    <col min="4280" max="4280" width="11.23046875" style="26" customWidth="1"/>
    <col min="4281" max="4281" width="13" style="26" customWidth="1"/>
    <col min="4282" max="4282" width="11.23046875" style="26" customWidth="1"/>
    <col min="4283" max="4283" width="27.07421875" style="26" customWidth="1"/>
    <col min="4284" max="4284" width="11.23046875" style="26"/>
    <col min="4285" max="4285" width="15.84375" style="26" customWidth="1"/>
    <col min="4286" max="4286" width="9.69140625" style="26" customWidth="1"/>
    <col min="4287" max="4287" width="12.23046875" style="26" customWidth="1"/>
    <col min="4288" max="4515" width="11.23046875" style="26"/>
    <col min="4516" max="4516" width="13.69140625" style="26" customWidth="1"/>
    <col min="4517" max="4517" width="8.69140625" style="26" customWidth="1"/>
    <col min="4518" max="4518" width="9.69140625" style="26" customWidth="1"/>
    <col min="4519" max="4520" width="8.69140625" style="26" customWidth="1"/>
    <col min="4521" max="4521" width="9.69140625" style="26" customWidth="1"/>
    <col min="4522" max="4524" width="8.69140625" style="26" customWidth="1"/>
    <col min="4525" max="4525" width="8.84375" style="26" customWidth="1"/>
    <col min="4526" max="4532" width="8.69140625" style="26" customWidth="1"/>
    <col min="4533" max="4533" width="10.23046875" style="26" customWidth="1"/>
    <col min="4534" max="4534" width="8.69140625" style="26" customWidth="1"/>
    <col min="4535" max="4535" width="9.84375" style="26" customWidth="1"/>
    <col min="4536" max="4536" width="11.23046875" style="26" customWidth="1"/>
    <col min="4537" max="4537" width="13" style="26" customWidth="1"/>
    <col min="4538" max="4538" width="11.23046875" style="26" customWidth="1"/>
    <col min="4539" max="4539" width="27.07421875" style="26" customWidth="1"/>
    <col min="4540" max="4540" width="11.23046875" style="26"/>
    <col min="4541" max="4541" width="15.84375" style="26" customWidth="1"/>
    <col min="4542" max="4542" width="9.69140625" style="26" customWidth="1"/>
    <col min="4543" max="4543" width="12.23046875" style="26" customWidth="1"/>
    <col min="4544" max="4771" width="11.23046875" style="26"/>
    <col min="4772" max="4772" width="13.69140625" style="26" customWidth="1"/>
    <col min="4773" max="4773" width="8.69140625" style="26" customWidth="1"/>
    <col min="4774" max="4774" width="9.69140625" style="26" customWidth="1"/>
    <col min="4775" max="4776" width="8.69140625" style="26" customWidth="1"/>
    <col min="4777" max="4777" width="9.69140625" style="26" customWidth="1"/>
    <col min="4778" max="4780" width="8.69140625" style="26" customWidth="1"/>
    <col min="4781" max="4781" width="8.84375" style="26" customWidth="1"/>
    <col min="4782" max="4788" width="8.69140625" style="26" customWidth="1"/>
    <col min="4789" max="4789" width="10.23046875" style="26" customWidth="1"/>
    <col min="4790" max="4790" width="8.69140625" style="26" customWidth="1"/>
    <col min="4791" max="4791" width="9.84375" style="26" customWidth="1"/>
    <col min="4792" max="4792" width="11.23046875" style="26" customWidth="1"/>
    <col min="4793" max="4793" width="13" style="26" customWidth="1"/>
    <col min="4794" max="4794" width="11.23046875" style="26" customWidth="1"/>
    <col min="4795" max="4795" width="27.07421875" style="26" customWidth="1"/>
    <col min="4796" max="4796" width="11.23046875" style="26"/>
    <col min="4797" max="4797" width="15.84375" style="26" customWidth="1"/>
    <col min="4798" max="4798" width="9.69140625" style="26" customWidth="1"/>
    <col min="4799" max="4799" width="12.23046875" style="26" customWidth="1"/>
    <col min="4800" max="5027" width="11.23046875" style="26"/>
    <col min="5028" max="5028" width="13.69140625" style="26" customWidth="1"/>
    <col min="5029" max="5029" width="8.69140625" style="26" customWidth="1"/>
    <col min="5030" max="5030" width="9.69140625" style="26" customWidth="1"/>
    <col min="5031" max="5032" width="8.69140625" style="26" customWidth="1"/>
    <col min="5033" max="5033" width="9.69140625" style="26" customWidth="1"/>
    <col min="5034" max="5036" width="8.69140625" style="26" customWidth="1"/>
    <col min="5037" max="5037" width="8.84375" style="26" customWidth="1"/>
    <col min="5038" max="5044" width="8.69140625" style="26" customWidth="1"/>
    <col min="5045" max="5045" width="10.23046875" style="26" customWidth="1"/>
    <col min="5046" max="5046" width="8.69140625" style="26" customWidth="1"/>
    <col min="5047" max="5047" width="9.84375" style="26" customWidth="1"/>
    <col min="5048" max="5048" width="11.23046875" style="26" customWidth="1"/>
    <col min="5049" max="5049" width="13" style="26" customWidth="1"/>
    <col min="5050" max="5050" width="11.23046875" style="26" customWidth="1"/>
    <col min="5051" max="5051" width="27.07421875" style="26" customWidth="1"/>
    <col min="5052" max="5052" width="11.23046875" style="26"/>
    <col min="5053" max="5053" width="15.84375" style="26" customWidth="1"/>
    <col min="5054" max="5054" width="9.69140625" style="26" customWidth="1"/>
    <col min="5055" max="5055" width="12.23046875" style="26" customWidth="1"/>
    <col min="5056" max="5283" width="11.23046875" style="26"/>
    <col min="5284" max="5284" width="13.69140625" style="26" customWidth="1"/>
    <col min="5285" max="5285" width="8.69140625" style="26" customWidth="1"/>
    <col min="5286" max="5286" width="9.69140625" style="26" customWidth="1"/>
    <col min="5287" max="5288" width="8.69140625" style="26" customWidth="1"/>
    <col min="5289" max="5289" width="9.69140625" style="26" customWidth="1"/>
    <col min="5290" max="5292" width="8.69140625" style="26" customWidth="1"/>
    <col min="5293" max="5293" width="8.84375" style="26" customWidth="1"/>
    <col min="5294" max="5300" width="8.69140625" style="26" customWidth="1"/>
    <col min="5301" max="5301" width="10.23046875" style="26" customWidth="1"/>
    <col min="5302" max="5302" width="8.69140625" style="26" customWidth="1"/>
    <col min="5303" max="5303" width="9.84375" style="26" customWidth="1"/>
    <col min="5304" max="5304" width="11.23046875" style="26" customWidth="1"/>
    <col min="5305" max="5305" width="13" style="26" customWidth="1"/>
    <col min="5306" max="5306" width="11.23046875" style="26" customWidth="1"/>
    <col min="5307" max="5307" width="27.07421875" style="26" customWidth="1"/>
    <col min="5308" max="5308" width="11.23046875" style="26"/>
    <col min="5309" max="5309" width="15.84375" style="26" customWidth="1"/>
    <col min="5310" max="5310" width="9.69140625" style="26" customWidth="1"/>
    <col min="5311" max="5311" width="12.23046875" style="26" customWidth="1"/>
    <col min="5312" max="5539" width="11.23046875" style="26"/>
    <col min="5540" max="5540" width="13.69140625" style="26" customWidth="1"/>
    <col min="5541" max="5541" width="8.69140625" style="26" customWidth="1"/>
    <col min="5542" max="5542" width="9.69140625" style="26" customWidth="1"/>
    <col min="5543" max="5544" width="8.69140625" style="26" customWidth="1"/>
    <col min="5545" max="5545" width="9.69140625" style="26" customWidth="1"/>
    <col min="5546" max="5548" width="8.69140625" style="26" customWidth="1"/>
    <col min="5549" max="5549" width="8.84375" style="26" customWidth="1"/>
    <col min="5550" max="5556" width="8.69140625" style="26" customWidth="1"/>
    <col min="5557" max="5557" width="10.23046875" style="26" customWidth="1"/>
    <col min="5558" max="5558" width="8.69140625" style="26" customWidth="1"/>
    <col min="5559" max="5559" width="9.84375" style="26" customWidth="1"/>
    <col min="5560" max="5560" width="11.23046875" style="26" customWidth="1"/>
    <col min="5561" max="5561" width="13" style="26" customWidth="1"/>
    <col min="5562" max="5562" width="11.23046875" style="26" customWidth="1"/>
    <col min="5563" max="5563" width="27.07421875" style="26" customWidth="1"/>
    <col min="5564" max="5564" width="11.23046875" style="26"/>
    <col min="5565" max="5565" width="15.84375" style="26" customWidth="1"/>
    <col min="5566" max="5566" width="9.69140625" style="26" customWidth="1"/>
    <col min="5567" max="5567" width="12.23046875" style="26" customWidth="1"/>
    <col min="5568" max="5795" width="11.23046875" style="26"/>
    <col min="5796" max="5796" width="13.69140625" style="26" customWidth="1"/>
    <col min="5797" max="5797" width="8.69140625" style="26" customWidth="1"/>
    <col min="5798" max="5798" width="9.69140625" style="26" customWidth="1"/>
    <col min="5799" max="5800" width="8.69140625" style="26" customWidth="1"/>
    <col min="5801" max="5801" width="9.69140625" style="26" customWidth="1"/>
    <col min="5802" max="5804" width="8.69140625" style="26" customWidth="1"/>
    <col min="5805" max="5805" width="8.84375" style="26" customWidth="1"/>
    <col min="5806" max="5812" width="8.69140625" style="26" customWidth="1"/>
    <col min="5813" max="5813" width="10.23046875" style="26" customWidth="1"/>
    <col min="5814" max="5814" width="8.69140625" style="26" customWidth="1"/>
    <col min="5815" max="5815" width="9.84375" style="26" customWidth="1"/>
    <col min="5816" max="5816" width="11.23046875" style="26" customWidth="1"/>
    <col min="5817" max="5817" width="13" style="26" customWidth="1"/>
    <col min="5818" max="5818" width="11.23046875" style="26" customWidth="1"/>
    <col min="5819" max="5819" width="27.07421875" style="26" customWidth="1"/>
    <col min="5820" max="5820" width="11.23046875" style="26"/>
    <col min="5821" max="5821" width="15.84375" style="26" customWidth="1"/>
    <col min="5822" max="5822" width="9.69140625" style="26" customWidth="1"/>
    <col min="5823" max="5823" width="12.23046875" style="26" customWidth="1"/>
    <col min="5824" max="6051" width="11.23046875" style="26"/>
    <col min="6052" max="6052" width="13.69140625" style="26" customWidth="1"/>
    <col min="6053" max="6053" width="8.69140625" style="26" customWidth="1"/>
    <col min="6054" max="6054" width="9.69140625" style="26" customWidth="1"/>
    <col min="6055" max="6056" width="8.69140625" style="26" customWidth="1"/>
    <col min="6057" max="6057" width="9.69140625" style="26" customWidth="1"/>
    <col min="6058" max="6060" width="8.69140625" style="26" customWidth="1"/>
    <col min="6061" max="6061" width="8.84375" style="26" customWidth="1"/>
    <col min="6062" max="6068" width="8.69140625" style="26" customWidth="1"/>
    <col min="6069" max="6069" width="10.23046875" style="26" customWidth="1"/>
    <col min="6070" max="6070" width="8.69140625" style="26" customWidth="1"/>
    <col min="6071" max="6071" width="9.84375" style="26" customWidth="1"/>
    <col min="6072" max="6072" width="11.23046875" style="26" customWidth="1"/>
    <col min="6073" max="6073" width="13" style="26" customWidth="1"/>
    <col min="6074" max="6074" width="11.23046875" style="26" customWidth="1"/>
    <col min="6075" max="6075" width="27.07421875" style="26" customWidth="1"/>
    <col min="6076" max="6076" width="11.23046875" style="26"/>
    <col min="6077" max="6077" width="15.84375" style="26" customWidth="1"/>
    <col min="6078" max="6078" width="9.69140625" style="26" customWidth="1"/>
    <col min="6079" max="6079" width="12.23046875" style="26" customWidth="1"/>
    <col min="6080" max="6307" width="11.23046875" style="26"/>
    <col min="6308" max="6308" width="13.69140625" style="26" customWidth="1"/>
    <col min="6309" max="6309" width="8.69140625" style="26" customWidth="1"/>
    <col min="6310" max="6310" width="9.69140625" style="26" customWidth="1"/>
    <col min="6311" max="6312" width="8.69140625" style="26" customWidth="1"/>
    <col min="6313" max="6313" width="9.69140625" style="26" customWidth="1"/>
    <col min="6314" max="6316" width="8.69140625" style="26" customWidth="1"/>
    <col min="6317" max="6317" width="8.84375" style="26" customWidth="1"/>
    <col min="6318" max="6324" width="8.69140625" style="26" customWidth="1"/>
    <col min="6325" max="6325" width="10.23046875" style="26" customWidth="1"/>
    <col min="6326" max="6326" width="8.69140625" style="26" customWidth="1"/>
    <col min="6327" max="6327" width="9.84375" style="26" customWidth="1"/>
    <col min="6328" max="6328" width="11.23046875" style="26" customWidth="1"/>
    <col min="6329" max="6329" width="13" style="26" customWidth="1"/>
    <col min="6330" max="6330" width="11.23046875" style="26" customWidth="1"/>
    <col min="6331" max="6331" width="27.07421875" style="26" customWidth="1"/>
    <col min="6332" max="6332" width="11.23046875" style="26"/>
    <col min="6333" max="6333" width="15.84375" style="26" customWidth="1"/>
    <col min="6334" max="6334" width="9.69140625" style="26" customWidth="1"/>
    <col min="6335" max="6335" width="12.23046875" style="26" customWidth="1"/>
    <col min="6336" max="6563" width="11.23046875" style="26"/>
    <col min="6564" max="6564" width="13.69140625" style="26" customWidth="1"/>
    <col min="6565" max="6565" width="8.69140625" style="26" customWidth="1"/>
    <col min="6566" max="6566" width="9.69140625" style="26" customWidth="1"/>
    <col min="6567" max="6568" width="8.69140625" style="26" customWidth="1"/>
    <col min="6569" max="6569" width="9.69140625" style="26" customWidth="1"/>
    <col min="6570" max="6572" width="8.69140625" style="26" customWidth="1"/>
    <col min="6573" max="6573" width="8.84375" style="26" customWidth="1"/>
    <col min="6574" max="6580" width="8.69140625" style="26" customWidth="1"/>
    <col min="6581" max="6581" width="10.23046875" style="26" customWidth="1"/>
    <col min="6582" max="6582" width="8.69140625" style="26" customWidth="1"/>
    <col min="6583" max="6583" width="9.84375" style="26" customWidth="1"/>
    <col min="6584" max="6584" width="11.23046875" style="26" customWidth="1"/>
    <col min="6585" max="6585" width="13" style="26" customWidth="1"/>
    <col min="6586" max="6586" width="11.23046875" style="26" customWidth="1"/>
    <col min="6587" max="6587" width="27.07421875" style="26" customWidth="1"/>
    <col min="6588" max="6588" width="11.23046875" style="26"/>
    <col min="6589" max="6589" width="15.84375" style="26" customWidth="1"/>
    <col min="6590" max="6590" width="9.69140625" style="26" customWidth="1"/>
    <col min="6591" max="6591" width="12.23046875" style="26" customWidth="1"/>
    <col min="6592" max="6819" width="11.23046875" style="26"/>
    <col min="6820" max="6820" width="13.69140625" style="26" customWidth="1"/>
    <col min="6821" max="6821" width="8.69140625" style="26" customWidth="1"/>
    <col min="6822" max="6822" width="9.69140625" style="26" customWidth="1"/>
    <col min="6823" max="6824" width="8.69140625" style="26" customWidth="1"/>
    <col min="6825" max="6825" width="9.69140625" style="26" customWidth="1"/>
    <col min="6826" max="6828" width="8.69140625" style="26" customWidth="1"/>
    <col min="6829" max="6829" width="8.84375" style="26" customWidth="1"/>
    <col min="6830" max="6836" width="8.69140625" style="26" customWidth="1"/>
    <col min="6837" max="6837" width="10.23046875" style="26" customWidth="1"/>
    <col min="6838" max="6838" width="8.69140625" style="26" customWidth="1"/>
    <col min="6839" max="6839" width="9.84375" style="26" customWidth="1"/>
    <col min="6840" max="6840" width="11.23046875" style="26" customWidth="1"/>
    <col min="6841" max="6841" width="13" style="26" customWidth="1"/>
    <col min="6842" max="6842" width="11.23046875" style="26" customWidth="1"/>
    <col min="6843" max="6843" width="27.07421875" style="26" customWidth="1"/>
    <col min="6844" max="6844" width="11.23046875" style="26"/>
    <col min="6845" max="6845" width="15.84375" style="26" customWidth="1"/>
    <col min="6846" max="6846" width="9.69140625" style="26" customWidth="1"/>
    <col min="6847" max="6847" width="12.23046875" style="26" customWidth="1"/>
    <col min="6848" max="7075" width="11.23046875" style="26"/>
    <col min="7076" max="7076" width="13.69140625" style="26" customWidth="1"/>
    <col min="7077" max="7077" width="8.69140625" style="26" customWidth="1"/>
    <col min="7078" max="7078" width="9.69140625" style="26" customWidth="1"/>
    <col min="7079" max="7080" width="8.69140625" style="26" customWidth="1"/>
    <col min="7081" max="7081" width="9.69140625" style="26" customWidth="1"/>
    <col min="7082" max="7084" width="8.69140625" style="26" customWidth="1"/>
    <col min="7085" max="7085" width="8.84375" style="26" customWidth="1"/>
    <col min="7086" max="7092" width="8.69140625" style="26" customWidth="1"/>
    <col min="7093" max="7093" width="10.23046875" style="26" customWidth="1"/>
    <col min="7094" max="7094" width="8.69140625" style="26" customWidth="1"/>
    <col min="7095" max="7095" width="9.84375" style="26" customWidth="1"/>
    <col min="7096" max="7096" width="11.23046875" style="26" customWidth="1"/>
    <col min="7097" max="7097" width="13" style="26" customWidth="1"/>
    <col min="7098" max="7098" width="11.23046875" style="26" customWidth="1"/>
    <col min="7099" max="7099" width="27.07421875" style="26" customWidth="1"/>
    <col min="7100" max="7100" width="11.23046875" style="26"/>
    <col min="7101" max="7101" width="15.84375" style="26" customWidth="1"/>
    <col min="7102" max="7102" width="9.69140625" style="26" customWidth="1"/>
    <col min="7103" max="7103" width="12.23046875" style="26" customWidth="1"/>
    <col min="7104" max="7331" width="11.23046875" style="26"/>
    <col min="7332" max="7332" width="13.69140625" style="26" customWidth="1"/>
    <col min="7333" max="7333" width="8.69140625" style="26" customWidth="1"/>
    <col min="7334" max="7334" width="9.69140625" style="26" customWidth="1"/>
    <col min="7335" max="7336" width="8.69140625" style="26" customWidth="1"/>
    <col min="7337" max="7337" width="9.69140625" style="26" customWidth="1"/>
    <col min="7338" max="7340" width="8.69140625" style="26" customWidth="1"/>
    <col min="7341" max="7341" width="8.84375" style="26" customWidth="1"/>
    <col min="7342" max="7348" width="8.69140625" style="26" customWidth="1"/>
    <col min="7349" max="7349" width="10.23046875" style="26" customWidth="1"/>
    <col min="7350" max="7350" width="8.69140625" style="26" customWidth="1"/>
    <col min="7351" max="7351" width="9.84375" style="26" customWidth="1"/>
    <col min="7352" max="7352" width="11.23046875" style="26" customWidth="1"/>
    <col min="7353" max="7353" width="13" style="26" customWidth="1"/>
    <col min="7354" max="7354" width="11.23046875" style="26" customWidth="1"/>
    <col min="7355" max="7355" width="27.07421875" style="26" customWidth="1"/>
    <col min="7356" max="7356" width="11.23046875" style="26"/>
    <col min="7357" max="7357" width="15.84375" style="26" customWidth="1"/>
    <col min="7358" max="7358" width="9.69140625" style="26" customWidth="1"/>
    <col min="7359" max="7359" width="12.23046875" style="26" customWidth="1"/>
    <col min="7360" max="7587" width="11.23046875" style="26"/>
    <col min="7588" max="7588" width="13.69140625" style="26" customWidth="1"/>
    <col min="7589" max="7589" width="8.69140625" style="26" customWidth="1"/>
    <col min="7590" max="7590" width="9.69140625" style="26" customWidth="1"/>
    <col min="7591" max="7592" width="8.69140625" style="26" customWidth="1"/>
    <col min="7593" max="7593" width="9.69140625" style="26" customWidth="1"/>
    <col min="7594" max="7596" width="8.69140625" style="26" customWidth="1"/>
    <col min="7597" max="7597" width="8.84375" style="26" customWidth="1"/>
    <col min="7598" max="7604" width="8.69140625" style="26" customWidth="1"/>
    <col min="7605" max="7605" width="10.23046875" style="26" customWidth="1"/>
    <col min="7606" max="7606" width="8.69140625" style="26" customWidth="1"/>
    <col min="7607" max="7607" width="9.84375" style="26" customWidth="1"/>
    <col min="7608" max="7608" width="11.23046875" style="26" customWidth="1"/>
    <col min="7609" max="7609" width="13" style="26" customWidth="1"/>
    <col min="7610" max="7610" width="11.23046875" style="26" customWidth="1"/>
    <col min="7611" max="7611" width="27.07421875" style="26" customWidth="1"/>
    <col min="7612" max="7612" width="11.23046875" style="26"/>
    <col min="7613" max="7613" width="15.84375" style="26" customWidth="1"/>
    <col min="7614" max="7614" width="9.69140625" style="26" customWidth="1"/>
    <col min="7615" max="7615" width="12.23046875" style="26" customWidth="1"/>
    <col min="7616" max="7843" width="11.23046875" style="26"/>
    <col min="7844" max="7844" width="13.69140625" style="26" customWidth="1"/>
    <col min="7845" max="7845" width="8.69140625" style="26" customWidth="1"/>
    <col min="7846" max="7846" width="9.69140625" style="26" customWidth="1"/>
    <col min="7847" max="7848" width="8.69140625" style="26" customWidth="1"/>
    <col min="7849" max="7849" width="9.69140625" style="26" customWidth="1"/>
    <col min="7850" max="7852" width="8.69140625" style="26" customWidth="1"/>
    <col min="7853" max="7853" width="8.84375" style="26" customWidth="1"/>
    <col min="7854" max="7860" width="8.69140625" style="26" customWidth="1"/>
    <col min="7861" max="7861" width="10.23046875" style="26" customWidth="1"/>
    <col min="7862" max="7862" width="8.69140625" style="26" customWidth="1"/>
    <col min="7863" max="7863" width="9.84375" style="26" customWidth="1"/>
    <col min="7864" max="7864" width="11.23046875" style="26" customWidth="1"/>
    <col min="7865" max="7865" width="13" style="26" customWidth="1"/>
    <col min="7866" max="7866" width="11.23046875" style="26" customWidth="1"/>
    <col min="7867" max="7867" width="27.07421875" style="26" customWidth="1"/>
    <col min="7868" max="7868" width="11.23046875" style="26"/>
    <col min="7869" max="7869" width="15.84375" style="26" customWidth="1"/>
    <col min="7870" max="7870" width="9.69140625" style="26" customWidth="1"/>
    <col min="7871" max="7871" width="12.23046875" style="26" customWidth="1"/>
    <col min="7872" max="8099" width="11.23046875" style="26"/>
    <col min="8100" max="8100" width="13.69140625" style="26" customWidth="1"/>
    <col min="8101" max="8101" width="8.69140625" style="26" customWidth="1"/>
    <col min="8102" max="8102" width="9.69140625" style="26" customWidth="1"/>
    <col min="8103" max="8104" width="8.69140625" style="26" customWidth="1"/>
    <col min="8105" max="8105" width="9.69140625" style="26" customWidth="1"/>
    <col min="8106" max="8108" width="8.69140625" style="26" customWidth="1"/>
    <col min="8109" max="8109" width="8.84375" style="26" customWidth="1"/>
    <col min="8110" max="8116" width="8.69140625" style="26" customWidth="1"/>
    <col min="8117" max="8117" width="10.23046875" style="26" customWidth="1"/>
    <col min="8118" max="8118" width="8.69140625" style="26" customWidth="1"/>
    <col min="8119" max="8119" width="9.84375" style="26" customWidth="1"/>
    <col min="8120" max="8120" width="11.23046875" style="26" customWidth="1"/>
    <col min="8121" max="8121" width="13" style="26" customWidth="1"/>
    <col min="8122" max="8122" width="11.23046875" style="26" customWidth="1"/>
    <col min="8123" max="8123" width="27.07421875" style="26" customWidth="1"/>
    <col min="8124" max="8124" width="11.23046875" style="26"/>
    <col min="8125" max="8125" width="15.84375" style="26" customWidth="1"/>
    <col min="8126" max="8126" width="9.69140625" style="26" customWidth="1"/>
    <col min="8127" max="8127" width="12.23046875" style="26" customWidth="1"/>
    <col min="8128" max="8355" width="11.23046875" style="26"/>
    <col min="8356" max="8356" width="13.69140625" style="26" customWidth="1"/>
    <col min="8357" max="8357" width="8.69140625" style="26" customWidth="1"/>
    <col min="8358" max="8358" width="9.69140625" style="26" customWidth="1"/>
    <col min="8359" max="8360" width="8.69140625" style="26" customWidth="1"/>
    <col min="8361" max="8361" width="9.69140625" style="26" customWidth="1"/>
    <col min="8362" max="8364" width="8.69140625" style="26" customWidth="1"/>
    <col min="8365" max="8365" width="8.84375" style="26" customWidth="1"/>
    <col min="8366" max="8372" width="8.69140625" style="26" customWidth="1"/>
    <col min="8373" max="8373" width="10.23046875" style="26" customWidth="1"/>
    <col min="8374" max="8374" width="8.69140625" style="26" customWidth="1"/>
    <col min="8375" max="8375" width="9.84375" style="26" customWidth="1"/>
    <col min="8376" max="8376" width="11.23046875" style="26" customWidth="1"/>
    <col min="8377" max="8377" width="13" style="26" customWidth="1"/>
    <col min="8378" max="8378" width="11.23046875" style="26" customWidth="1"/>
    <col min="8379" max="8379" width="27.07421875" style="26" customWidth="1"/>
    <col min="8380" max="8380" width="11.23046875" style="26"/>
    <col min="8381" max="8381" width="15.84375" style="26" customWidth="1"/>
    <col min="8382" max="8382" width="9.69140625" style="26" customWidth="1"/>
    <col min="8383" max="8383" width="12.23046875" style="26" customWidth="1"/>
    <col min="8384" max="8611" width="11.23046875" style="26"/>
    <col min="8612" max="8612" width="13.69140625" style="26" customWidth="1"/>
    <col min="8613" max="8613" width="8.69140625" style="26" customWidth="1"/>
    <col min="8614" max="8614" width="9.69140625" style="26" customWidth="1"/>
    <col min="8615" max="8616" width="8.69140625" style="26" customWidth="1"/>
    <col min="8617" max="8617" width="9.69140625" style="26" customWidth="1"/>
    <col min="8618" max="8620" width="8.69140625" style="26" customWidth="1"/>
    <col min="8621" max="8621" width="8.84375" style="26" customWidth="1"/>
    <col min="8622" max="8628" width="8.69140625" style="26" customWidth="1"/>
    <col min="8629" max="8629" width="10.23046875" style="26" customWidth="1"/>
    <col min="8630" max="8630" width="8.69140625" style="26" customWidth="1"/>
    <col min="8631" max="8631" width="9.84375" style="26" customWidth="1"/>
    <col min="8632" max="8632" width="11.23046875" style="26" customWidth="1"/>
    <col min="8633" max="8633" width="13" style="26" customWidth="1"/>
    <col min="8634" max="8634" width="11.23046875" style="26" customWidth="1"/>
    <col min="8635" max="8635" width="27.07421875" style="26" customWidth="1"/>
    <col min="8636" max="8636" width="11.23046875" style="26"/>
    <col min="8637" max="8637" width="15.84375" style="26" customWidth="1"/>
    <col min="8638" max="8638" width="9.69140625" style="26" customWidth="1"/>
    <col min="8639" max="8639" width="12.23046875" style="26" customWidth="1"/>
    <col min="8640" max="8867" width="11.23046875" style="26"/>
    <col min="8868" max="8868" width="13.69140625" style="26" customWidth="1"/>
    <col min="8869" max="8869" width="8.69140625" style="26" customWidth="1"/>
    <col min="8870" max="8870" width="9.69140625" style="26" customWidth="1"/>
    <col min="8871" max="8872" width="8.69140625" style="26" customWidth="1"/>
    <col min="8873" max="8873" width="9.69140625" style="26" customWidth="1"/>
    <col min="8874" max="8876" width="8.69140625" style="26" customWidth="1"/>
    <col min="8877" max="8877" width="8.84375" style="26" customWidth="1"/>
    <col min="8878" max="8884" width="8.69140625" style="26" customWidth="1"/>
    <col min="8885" max="8885" width="10.23046875" style="26" customWidth="1"/>
    <col min="8886" max="8886" width="8.69140625" style="26" customWidth="1"/>
    <col min="8887" max="8887" width="9.84375" style="26" customWidth="1"/>
    <col min="8888" max="8888" width="11.23046875" style="26" customWidth="1"/>
    <col min="8889" max="8889" width="13" style="26" customWidth="1"/>
    <col min="8890" max="8890" width="11.23046875" style="26" customWidth="1"/>
    <col min="8891" max="8891" width="27.07421875" style="26" customWidth="1"/>
    <col min="8892" max="8892" width="11.23046875" style="26"/>
    <col min="8893" max="8893" width="15.84375" style="26" customWidth="1"/>
    <col min="8894" max="8894" width="9.69140625" style="26" customWidth="1"/>
    <col min="8895" max="8895" width="12.23046875" style="26" customWidth="1"/>
    <col min="8896" max="9123" width="11.23046875" style="26"/>
    <col min="9124" max="9124" width="13.69140625" style="26" customWidth="1"/>
    <col min="9125" max="9125" width="8.69140625" style="26" customWidth="1"/>
    <col min="9126" max="9126" width="9.69140625" style="26" customWidth="1"/>
    <col min="9127" max="9128" width="8.69140625" style="26" customWidth="1"/>
    <col min="9129" max="9129" width="9.69140625" style="26" customWidth="1"/>
    <col min="9130" max="9132" width="8.69140625" style="26" customWidth="1"/>
    <col min="9133" max="9133" width="8.84375" style="26" customWidth="1"/>
    <col min="9134" max="9140" width="8.69140625" style="26" customWidth="1"/>
    <col min="9141" max="9141" width="10.23046875" style="26" customWidth="1"/>
    <col min="9142" max="9142" width="8.69140625" style="26" customWidth="1"/>
    <col min="9143" max="9143" width="9.84375" style="26" customWidth="1"/>
    <col min="9144" max="9144" width="11.23046875" style="26" customWidth="1"/>
    <col min="9145" max="9145" width="13" style="26" customWidth="1"/>
    <col min="9146" max="9146" width="11.23046875" style="26" customWidth="1"/>
    <col min="9147" max="9147" width="27.07421875" style="26" customWidth="1"/>
    <col min="9148" max="9148" width="11.23046875" style="26"/>
    <col min="9149" max="9149" width="15.84375" style="26" customWidth="1"/>
    <col min="9150" max="9150" width="9.69140625" style="26" customWidth="1"/>
    <col min="9151" max="9151" width="12.23046875" style="26" customWidth="1"/>
    <col min="9152" max="9379" width="11.23046875" style="26"/>
    <col min="9380" max="9380" width="13.69140625" style="26" customWidth="1"/>
    <col min="9381" max="9381" width="8.69140625" style="26" customWidth="1"/>
    <col min="9382" max="9382" width="9.69140625" style="26" customWidth="1"/>
    <col min="9383" max="9384" width="8.69140625" style="26" customWidth="1"/>
    <col min="9385" max="9385" width="9.69140625" style="26" customWidth="1"/>
    <col min="9386" max="9388" width="8.69140625" style="26" customWidth="1"/>
    <col min="9389" max="9389" width="8.84375" style="26" customWidth="1"/>
    <col min="9390" max="9396" width="8.69140625" style="26" customWidth="1"/>
    <col min="9397" max="9397" width="10.23046875" style="26" customWidth="1"/>
    <col min="9398" max="9398" width="8.69140625" style="26" customWidth="1"/>
    <col min="9399" max="9399" width="9.84375" style="26" customWidth="1"/>
    <col min="9400" max="9400" width="11.23046875" style="26" customWidth="1"/>
    <col min="9401" max="9401" width="13" style="26" customWidth="1"/>
    <col min="9402" max="9402" width="11.23046875" style="26" customWidth="1"/>
    <col min="9403" max="9403" width="27.07421875" style="26" customWidth="1"/>
    <col min="9404" max="9404" width="11.23046875" style="26"/>
    <col min="9405" max="9405" width="15.84375" style="26" customWidth="1"/>
    <col min="9406" max="9406" width="9.69140625" style="26" customWidth="1"/>
    <col min="9407" max="9407" width="12.23046875" style="26" customWidth="1"/>
    <col min="9408" max="9635" width="11.23046875" style="26"/>
    <col min="9636" max="9636" width="13.69140625" style="26" customWidth="1"/>
    <col min="9637" max="9637" width="8.69140625" style="26" customWidth="1"/>
    <col min="9638" max="9638" width="9.69140625" style="26" customWidth="1"/>
    <col min="9639" max="9640" width="8.69140625" style="26" customWidth="1"/>
    <col min="9641" max="9641" width="9.69140625" style="26" customWidth="1"/>
    <col min="9642" max="9644" width="8.69140625" style="26" customWidth="1"/>
    <col min="9645" max="9645" width="8.84375" style="26" customWidth="1"/>
    <col min="9646" max="9652" width="8.69140625" style="26" customWidth="1"/>
    <col min="9653" max="9653" width="10.23046875" style="26" customWidth="1"/>
    <col min="9654" max="9654" width="8.69140625" style="26" customWidth="1"/>
    <col min="9655" max="9655" width="9.84375" style="26" customWidth="1"/>
    <col min="9656" max="9656" width="11.23046875" style="26" customWidth="1"/>
    <col min="9657" max="9657" width="13" style="26" customWidth="1"/>
    <col min="9658" max="9658" width="11.23046875" style="26" customWidth="1"/>
    <col min="9659" max="9659" width="27.07421875" style="26" customWidth="1"/>
    <col min="9660" max="9660" width="11.23046875" style="26"/>
    <col min="9661" max="9661" width="15.84375" style="26" customWidth="1"/>
    <col min="9662" max="9662" width="9.69140625" style="26" customWidth="1"/>
    <col min="9663" max="9663" width="12.23046875" style="26" customWidth="1"/>
    <col min="9664" max="9891" width="11.23046875" style="26"/>
    <col min="9892" max="9892" width="13.69140625" style="26" customWidth="1"/>
    <col min="9893" max="9893" width="8.69140625" style="26" customWidth="1"/>
    <col min="9894" max="9894" width="9.69140625" style="26" customWidth="1"/>
    <col min="9895" max="9896" width="8.69140625" style="26" customWidth="1"/>
    <col min="9897" max="9897" width="9.69140625" style="26" customWidth="1"/>
    <col min="9898" max="9900" width="8.69140625" style="26" customWidth="1"/>
    <col min="9901" max="9901" width="8.84375" style="26" customWidth="1"/>
    <col min="9902" max="9908" width="8.69140625" style="26" customWidth="1"/>
    <col min="9909" max="9909" width="10.23046875" style="26" customWidth="1"/>
    <col min="9910" max="9910" width="8.69140625" style="26" customWidth="1"/>
    <col min="9911" max="9911" width="9.84375" style="26" customWidth="1"/>
    <col min="9912" max="9912" width="11.23046875" style="26" customWidth="1"/>
    <col min="9913" max="9913" width="13" style="26" customWidth="1"/>
    <col min="9914" max="9914" width="11.23046875" style="26" customWidth="1"/>
    <col min="9915" max="9915" width="27.07421875" style="26" customWidth="1"/>
    <col min="9916" max="9916" width="11.23046875" style="26"/>
    <col min="9917" max="9917" width="15.84375" style="26" customWidth="1"/>
    <col min="9918" max="9918" width="9.69140625" style="26" customWidth="1"/>
    <col min="9919" max="9919" width="12.23046875" style="26" customWidth="1"/>
    <col min="9920" max="10147" width="11.23046875" style="26"/>
    <col min="10148" max="10148" width="13.69140625" style="26" customWidth="1"/>
    <col min="10149" max="10149" width="8.69140625" style="26" customWidth="1"/>
    <col min="10150" max="10150" width="9.69140625" style="26" customWidth="1"/>
    <col min="10151" max="10152" width="8.69140625" style="26" customWidth="1"/>
    <col min="10153" max="10153" width="9.69140625" style="26" customWidth="1"/>
    <col min="10154" max="10156" width="8.69140625" style="26" customWidth="1"/>
    <col min="10157" max="10157" width="8.84375" style="26" customWidth="1"/>
    <col min="10158" max="10164" width="8.69140625" style="26" customWidth="1"/>
    <col min="10165" max="10165" width="10.23046875" style="26" customWidth="1"/>
    <col min="10166" max="10166" width="8.69140625" style="26" customWidth="1"/>
    <col min="10167" max="10167" width="9.84375" style="26" customWidth="1"/>
    <col min="10168" max="10168" width="11.23046875" style="26" customWidth="1"/>
    <col min="10169" max="10169" width="13" style="26" customWidth="1"/>
    <col min="10170" max="10170" width="11.23046875" style="26" customWidth="1"/>
    <col min="10171" max="10171" width="27.07421875" style="26" customWidth="1"/>
    <col min="10172" max="10172" width="11.23046875" style="26"/>
    <col min="10173" max="10173" width="15.84375" style="26" customWidth="1"/>
    <col min="10174" max="10174" width="9.69140625" style="26" customWidth="1"/>
    <col min="10175" max="10175" width="12.23046875" style="26" customWidth="1"/>
    <col min="10176" max="10403" width="11.23046875" style="26"/>
    <col min="10404" max="10404" width="13.69140625" style="26" customWidth="1"/>
    <col min="10405" max="10405" width="8.69140625" style="26" customWidth="1"/>
    <col min="10406" max="10406" width="9.69140625" style="26" customWidth="1"/>
    <col min="10407" max="10408" width="8.69140625" style="26" customWidth="1"/>
    <col min="10409" max="10409" width="9.69140625" style="26" customWidth="1"/>
    <col min="10410" max="10412" width="8.69140625" style="26" customWidth="1"/>
    <col min="10413" max="10413" width="8.84375" style="26" customWidth="1"/>
    <col min="10414" max="10420" width="8.69140625" style="26" customWidth="1"/>
    <col min="10421" max="10421" width="10.23046875" style="26" customWidth="1"/>
    <col min="10422" max="10422" width="8.69140625" style="26" customWidth="1"/>
    <col min="10423" max="10423" width="9.84375" style="26" customWidth="1"/>
    <col min="10424" max="10424" width="11.23046875" style="26" customWidth="1"/>
    <col min="10425" max="10425" width="13" style="26" customWidth="1"/>
    <col min="10426" max="10426" width="11.23046875" style="26" customWidth="1"/>
    <col min="10427" max="10427" width="27.07421875" style="26" customWidth="1"/>
    <col min="10428" max="10428" width="11.23046875" style="26"/>
    <col min="10429" max="10429" width="15.84375" style="26" customWidth="1"/>
    <col min="10430" max="10430" width="9.69140625" style="26" customWidth="1"/>
    <col min="10431" max="10431" width="12.23046875" style="26" customWidth="1"/>
    <col min="10432" max="10659" width="11.23046875" style="26"/>
    <col min="10660" max="10660" width="13.69140625" style="26" customWidth="1"/>
    <col min="10661" max="10661" width="8.69140625" style="26" customWidth="1"/>
    <col min="10662" max="10662" width="9.69140625" style="26" customWidth="1"/>
    <col min="10663" max="10664" width="8.69140625" style="26" customWidth="1"/>
    <col min="10665" max="10665" width="9.69140625" style="26" customWidth="1"/>
    <col min="10666" max="10668" width="8.69140625" style="26" customWidth="1"/>
    <col min="10669" max="10669" width="8.84375" style="26" customWidth="1"/>
    <col min="10670" max="10676" width="8.69140625" style="26" customWidth="1"/>
    <col min="10677" max="10677" width="10.23046875" style="26" customWidth="1"/>
    <col min="10678" max="10678" width="8.69140625" style="26" customWidth="1"/>
    <col min="10679" max="10679" width="9.84375" style="26" customWidth="1"/>
    <col min="10680" max="10680" width="11.23046875" style="26" customWidth="1"/>
    <col min="10681" max="10681" width="13" style="26" customWidth="1"/>
    <col min="10682" max="10682" width="11.23046875" style="26" customWidth="1"/>
    <col min="10683" max="10683" width="27.07421875" style="26" customWidth="1"/>
    <col min="10684" max="10684" width="11.23046875" style="26"/>
    <col min="10685" max="10685" width="15.84375" style="26" customWidth="1"/>
    <col min="10686" max="10686" width="9.69140625" style="26" customWidth="1"/>
    <col min="10687" max="10687" width="12.23046875" style="26" customWidth="1"/>
    <col min="10688" max="10915" width="11.23046875" style="26"/>
    <col min="10916" max="10916" width="13.69140625" style="26" customWidth="1"/>
    <col min="10917" max="10917" width="8.69140625" style="26" customWidth="1"/>
    <col min="10918" max="10918" width="9.69140625" style="26" customWidth="1"/>
    <col min="10919" max="10920" width="8.69140625" style="26" customWidth="1"/>
    <col min="10921" max="10921" width="9.69140625" style="26" customWidth="1"/>
    <col min="10922" max="10924" width="8.69140625" style="26" customWidth="1"/>
    <col min="10925" max="10925" width="8.84375" style="26" customWidth="1"/>
    <col min="10926" max="10932" width="8.69140625" style="26" customWidth="1"/>
    <col min="10933" max="10933" width="10.23046875" style="26" customWidth="1"/>
    <col min="10934" max="10934" width="8.69140625" style="26" customWidth="1"/>
    <col min="10935" max="10935" width="9.84375" style="26" customWidth="1"/>
    <col min="10936" max="10936" width="11.23046875" style="26" customWidth="1"/>
    <col min="10937" max="10937" width="13" style="26" customWidth="1"/>
    <col min="10938" max="10938" width="11.23046875" style="26" customWidth="1"/>
    <col min="10939" max="10939" width="27.07421875" style="26" customWidth="1"/>
    <col min="10940" max="10940" width="11.23046875" style="26"/>
    <col min="10941" max="10941" width="15.84375" style="26" customWidth="1"/>
    <col min="10942" max="10942" width="9.69140625" style="26" customWidth="1"/>
    <col min="10943" max="10943" width="12.23046875" style="26" customWidth="1"/>
    <col min="10944" max="11171" width="11.23046875" style="26"/>
    <col min="11172" max="11172" width="13.69140625" style="26" customWidth="1"/>
    <col min="11173" max="11173" width="8.69140625" style="26" customWidth="1"/>
    <col min="11174" max="11174" width="9.69140625" style="26" customWidth="1"/>
    <col min="11175" max="11176" width="8.69140625" style="26" customWidth="1"/>
    <col min="11177" max="11177" width="9.69140625" style="26" customWidth="1"/>
    <col min="11178" max="11180" width="8.69140625" style="26" customWidth="1"/>
    <col min="11181" max="11181" width="8.84375" style="26" customWidth="1"/>
    <col min="11182" max="11188" width="8.69140625" style="26" customWidth="1"/>
    <col min="11189" max="11189" width="10.23046875" style="26" customWidth="1"/>
    <col min="11190" max="11190" width="8.69140625" style="26" customWidth="1"/>
    <col min="11191" max="11191" width="9.84375" style="26" customWidth="1"/>
    <col min="11192" max="11192" width="11.23046875" style="26" customWidth="1"/>
    <col min="11193" max="11193" width="13" style="26" customWidth="1"/>
    <col min="11194" max="11194" width="11.23046875" style="26" customWidth="1"/>
    <col min="11195" max="11195" width="27.07421875" style="26" customWidth="1"/>
    <col min="11196" max="11196" width="11.23046875" style="26"/>
    <col min="11197" max="11197" width="15.84375" style="26" customWidth="1"/>
    <col min="11198" max="11198" width="9.69140625" style="26" customWidth="1"/>
    <col min="11199" max="11199" width="12.23046875" style="26" customWidth="1"/>
    <col min="11200" max="11427" width="11.23046875" style="26"/>
    <col min="11428" max="11428" width="13.69140625" style="26" customWidth="1"/>
    <col min="11429" max="11429" width="8.69140625" style="26" customWidth="1"/>
    <col min="11430" max="11430" width="9.69140625" style="26" customWidth="1"/>
    <col min="11431" max="11432" width="8.69140625" style="26" customWidth="1"/>
    <col min="11433" max="11433" width="9.69140625" style="26" customWidth="1"/>
    <col min="11434" max="11436" width="8.69140625" style="26" customWidth="1"/>
    <col min="11437" max="11437" width="8.84375" style="26" customWidth="1"/>
    <col min="11438" max="11444" width="8.69140625" style="26" customWidth="1"/>
    <col min="11445" max="11445" width="10.23046875" style="26" customWidth="1"/>
    <col min="11446" max="11446" width="8.69140625" style="26" customWidth="1"/>
    <col min="11447" max="11447" width="9.84375" style="26" customWidth="1"/>
    <col min="11448" max="11448" width="11.23046875" style="26" customWidth="1"/>
    <col min="11449" max="11449" width="13" style="26" customWidth="1"/>
    <col min="11450" max="11450" width="11.23046875" style="26" customWidth="1"/>
    <col min="11451" max="11451" width="27.07421875" style="26" customWidth="1"/>
    <col min="11452" max="11452" width="11.23046875" style="26"/>
    <col min="11453" max="11453" width="15.84375" style="26" customWidth="1"/>
    <col min="11454" max="11454" width="9.69140625" style="26" customWidth="1"/>
    <col min="11455" max="11455" width="12.23046875" style="26" customWidth="1"/>
    <col min="11456" max="11683" width="11.23046875" style="26"/>
    <col min="11684" max="11684" width="13.69140625" style="26" customWidth="1"/>
    <col min="11685" max="11685" width="8.69140625" style="26" customWidth="1"/>
    <col min="11686" max="11686" width="9.69140625" style="26" customWidth="1"/>
    <col min="11687" max="11688" width="8.69140625" style="26" customWidth="1"/>
    <col min="11689" max="11689" width="9.69140625" style="26" customWidth="1"/>
    <col min="11690" max="11692" width="8.69140625" style="26" customWidth="1"/>
    <col min="11693" max="11693" width="8.84375" style="26" customWidth="1"/>
    <col min="11694" max="11700" width="8.69140625" style="26" customWidth="1"/>
    <col min="11701" max="11701" width="10.23046875" style="26" customWidth="1"/>
    <col min="11702" max="11702" width="8.69140625" style="26" customWidth="1"/>
    <col min="11703" max="11703" width="9.84375" style="26" customWidth="1"/>
    <col min="11704" max="11704" width="11.23046875" style="26" customWidth="1"/>
    <col min="11705" max="11705" width="13" style="26" customWidth="1"/>
    <col min="11706" max="11706" width="11.23046875" style="26" customWidth="1"/>
    <col min="11707" max="11707" width="27.07421875" style="26" customWidth="1"/>
    <col min="11708" max="11708" width="11.23046875" style="26"/>
    <col min="11709" max="11709" width="15.84375" style="26" customWidth="1"/>
    <col min="11710" max="11710" width="9.69140625" style="26" customWidth="1"/>
    <col min="11711" max="11711" width="12.23046875" style="26" customWidth="1"/>
    <col min="11712" max="11939" width="11.23046875" style="26"/>
    <col min="11940" max="11940" width="13.69140625" style="26" customWidth="1"/>
    <col min="11941" max="11941" width="8.69140625" style="26" customWidth="1"/>
    <col min="11942" max="11942" width="9.69140625" style="26" customWidth="1"/>
    <col min="11943" max="11944" width="8.69140625" style="26" customWidth="1"/>
    <col min="11945" max="11945" width="9.69140625" style="26" customWidth="1"/>
    <col min="11946" max="11948" width="8.69140625" style="26" customWidth="1"/>
    <col min="11949" max="11949" width="8.84375" style="26" customWidth="1"/>
    <col min="11950" max="11956" width="8.69140625" style="26" customWidth="1"/>
    <col min="11957" max="11957" width="10.23046875" style="26" customWidth="1"/>
    <col min="11958" max="11958" width="8.69140625" style="26" customWidth="1"/>
    <col min="11959" max="11959" width="9.84375" style="26" customWidth="1"/>
    <col min="11960" max="11960" width="11.23046875" style="26" customWidth="1"/>
    <col min="11961" max="11961" width="13" style="26" customWidth="1"/>
    <col min="11962" max="11962" width="11.23046875" style="26" customWidth="1"/>
    <col min="11963" max="11963" width="27.07421875" style="26" customWidth="1"/>
    <col min="11964" max="11964" width="11.23046875" style="26"/>
    <col min="11965" max="11965" width="15.84375" style="26" customWidth="1"/>
    <col min="11966" max="11966" width="9.69140625" style="26" customWidth="1"/>
    <col min="11967" max="11967" width="12.23046875" style="26" customWidth="1"/>
    <col min="11968" max="12195" width="11.23046875" style="26"/>
    <col min="12196" max="12196" width="13.69140625" style="26" customWidth="1"/>
    <col min="12197" max="12197" width="8.69140625" style="26" customWidth="1"/>
    <col min="12198" max="12198" width="9.69140625" style="26" customWidth="1"/>
    <col min="12199" max="12200" width="8.69140625" style="26" customWidth="1"/>
    <col min="12201" max="12201" width="9.69140625" style="26" customWidth="1"/>
    <col min="12202" max="12204" width="8.69140625" style="26" customWidth="1"/>
    <col min="12205" max="12205" width="8.84375" style="26" customWidth="1"/>
    <col min="12206" max="12212" width="8.69140625" style="26" customWidth="1"/>
    <col min="12213" max="12213" width="10.23046875" style="26" customWidth="1"/>
    <col min="12214" max="12214" width="8.69140625" style="26" customWidth="1"/>
    <col min="12215" max="12215" width="9.84375" style="26" customWidth="1"/>
    <col min="12216" max="12216" width="11.23046875" style="26" customWidth="1"/>
    <col min="12217" max="12217" width="13" style="26" customWidth="1"/>
    <col min="12218" max="12218" width="11.23046875" style="26" customWidth="1"/>
    <col min="12219" max="12219" width="27.07421875" style="26" customWidth="1"/>
    <col min="12220" max="12220" width="11.23046875" style="26"/>
    <col min="12221" max="12221" width="15.84375" style="26" customWidth="1"/>
    <col min="12222" max="12222" width="9.69140625" style="26" customWidth="1"/>
    <col min="12223" max="12223" width="12.23046875" style="26" customWidth="1"/>
    <col min="12224" max="12451" width="11.23046875" style="26"/>
    <col min="12452" max="12452" width="13.69140625" style="26" customWidth="1"/>
    <col min="12453" max="12453" width="8.69140625" style="26" customWidth="1"/>
    <col min="12454" max="12454" width="9.69140625" style="26" customWidth="1"/>
    <col min="12455" max="12456" width="8.69140625" style="26" customWidth="1"/>
    <col min="12457" max="12457" width="9.69140625" style="26" customWidth="1"/>
    <col min="12458" max="12460" width="8.69140625" style="26" customWidth="1"/>
    <col min="12461" max="12461" width="8.84375" style="26" customWidth="1"/>
    <col min="12462" max="12468" width="8.69140625" style="26" customWidth="1"/>
    <col min="12469" max="12469" width="10.23046875" style="26" customWidth="1"/>
    <col min="12470" max="12470" width="8.69140625" style="26" customWidth="1"/>
    <col min="12471" max="12471" width="9.84375" style="26" customWidth="1"/>
    <col min="12472" max="12472" width="11.23046875" style="26" customWidth="1"/>
    <col min="12473" max="12473" width="13" style="26" customWidth="1"/>
    <col min="12474" max="12474" width="11.23046875" style="26" customWidth="1"/>
    <col min="12475" max="12475" width="27.07421875" style="26" customWidth="1"/>
    <col min="12476" max="12476" width="11.23046875" style="26"/>
    <col min="12477" max="12477" width="15.84375" style="26" customWidth="1"/>
    <col min="12478" max="12478" width="9.69140625" style="26" customWidth="1"/>
    <col min="12479" max="12479" width="12.23046875" style="26" customWidth="1"/>
    <col min="12480" max="12707" width="11.23046875" style="26"/>
    <col min="12708" max="12708" width="13.69140625" style="26" customWidth="1"/>
    <col min="12709" max="12709" width="8.69140625" style="26" customWidth="1"/>
    <col min="12710" max="12710" width="9.69140625" style="26" customWidth="1"/>
    <col min="12711" max="12712" width="8.69140625" style="26" customWidth="1"/>
    <col min="12713" max="12713" width="9.69140625" style="26" customWidth="1"/>
    <col min="12714" max="12716" width="8.69140625" style="26" customWidth="1"/>
    <col min="12717" max="12717" width="8.84375" style="26" customWidth="1"/>
    <col min="12718" max="12724" width="8.69140625" style="26" customWidth="1"/>
    <col min="12725" max="12725" width="10.23046875" style="26" customWidth="1"/>
    <col min="12726" max="12726" width="8.69140625" style="26" customWidth="1"/>
    <col min="12727" max="12727" width="9.84375" style="26" customWidth="1"/>
    <col min="12728" max="12728" width="11.23046875" style="26" customWidth="1"/>
    <col min="12729" max="12729" width="13" style="26" customWidth="1"/>
    <col min="12730" max="12730" width="11.23046875" style="26" customWidth="1"/>
    <col min="12731" max="12731" width="27.07421875" style="26" customWidth="1"/>
    <col min="12732" max="12732" width="11.23046875" style="26"/>
    <col min="12733" max="12733" width="15.84375" style="26" customWidth="1"/>
    <col min="12734" max="12734" width="9.69140625" style="26" customWidth="1"/>
    <col min="12735" max="12735" width="12.23046875" style="26" customWidth="1"/>
    <col min="12736" max="12963" width="11.23046875" style="26"/>
    <col min="12964" max="12964" width="13.69140625" style="26" customWidth="1"/>
    <col min="12965" max="12965" width="8.69140625" style="26" customWidth="1"/>
    <col min="12966" max="12966" width="9.69140625" style="26" customWidth="1"/>
    <col min="12967" max="12968" width="8.69140625" style="26" customWidth="1"/>
    <col min="12969" max="12969" width="9.69140625" style="26" customWidth="1"/>
    <col min="12970" max="12972" width="8.69140625" style="26" customWidth="1"/>
    <col min="12973" max="12973" width="8.84375" style="26" customWidth="1"/>
    <col min="12974" max="12980" width="8.69140625" style="26" customWidth="1"/>
    <col min="12981" max="12981" width="10.23046875" style="26" customWidth="1"/>
    <col min="12982" max="12982" width="8.69140625" style="26" customWidth="1"/>
    <col min="12983" max="12983" width="9.84375" style="26" customWidth="1"/>
    <col min="12984" max="12984" width="11.23046875" style="26" customWidth="1"/>
    <col min="12985" max="12985" width="13" style="26" customWidth="1"/>
    <col min="12986" max="12986" width="11.23046875" style="26" customWidth="1"/>
    <col min="12987" max="12987" width="27.07421875" style="26" customWidth="1"/>
    <col min="12988" max="12988" width="11.23046875" style="26"/>
    <col min="12989" max="12989" width="15.84375" style="26" customWidth="1"/>
    <col min="12990" max="12990" width="9.69140625" style="26" customWidth="1"/>
    <col min="12991" max="12991" width="12.23046875" style="26" customWidth="1"/>
    <col min="12992" max="13219" width="11.23046875" style="26"/>
    <col min="13220" max="13220" width="13.69140625" style="26" customWidth="1"/>
    <col min="13221" max="13221" width="8.69140625" style="26" customWidth="1"/>
    <col min="13222" max="13222" width="9.69140625" style="26" customWidth="1"/>
    <col min="13223" max="13224" width="8.69140625" style="26" customWidth="1"/>
    <col min="13225" max="13225" width="9.69140625" style="26" customWidth="1"/>
    <col min="13226" max="13228" width="8.69140625" style="26" customWidth="1"/>
    <col min="13229" max="13229" width="8.84375" style="26" customWidth="1"/>
    <col min="13230" max="13236" width="8.69140625" style="26" customWidth="1"/>
    <col min="13237" max="13237" width="10.23046875" style="26" customWidth="1"/>
    <col min="13238" max="13238" width="8.69140625" style="26" customWidth="1"/>
    <col min="13239" max="13239" width="9.84375" style="26" customWidth="1"/>
    <col min="13240" max="13240" width="11.23046875" style="26" customWidth="1"/>
    <col min="13241" max="13241" width="13" style="26" customWidth="1"/>
    <col min="13242" max="13242" width="11.23046875" style="26" customWidth="1"/>
    <col min="13243" max="13243" width="27.07421875" style="26" customWidth="1"/>
    <col min="13244" max="13244" width="11.23046875" style="26"/>
    <col min="13245" max="13245" width="15.84375" style="26" customWidth="1"/>
    <col min="13246" max="13246" width="9.69140625" style="26" customWidth="1"/>
    <col min="13247" max="13247" width="12.23046875" style="26" customWidth="1"/>
    <col min="13248" max="13475" width="11.23046875" style="26"/>
    <col min="13476" max="13476" width="13.69140625" style="26" customWidth="1"/>
    <col min="13477" max="13477" width="8.69140625" style="26" customWidth="1"/>
    <col min="13478" max="13478" width="9.69140625" style="26" customWidth="1"/>
    <col min="13479" max="13480" width="8.69140625" style="26" customWidth="1"/>
    <col min="13481" max="13481" width="9.69140625" style="26" customWidth="1"/>
    <col min="13482" max="13484" width="8.69140625" style="26" customWidth="1"/>
    <col min="13485" max="13485" width="8.84375" style="26" customWidth="1"/>
    <col min="13486" max="13492" width="8.69140625" style="26" customWidth="1"/>
    <col min="13493" max="13493" width="10.23046875" style="26" customWidth="1"/>
    <col min="13494" max="13494" width="8.69140625" style="26" customWidth="1"/>
    <col min="13495" max="13495" width="9.84375" style="26" customWidth="1"/>
    <col min="13496" max="13496" width="11.23046875" style="26" customWidth="1"/>
    <col min="13497" max="13497" width="13" style="26" customWidth="1"/>
    <col min="13498" max="13498" width="11.23046875" style="26" customWidth="1"/>
    <col min="13499" max="13499" width="27.07421875" style="26" customWidth="1"/>
    <col min="13500" max="13500" width="11.23046875" style="26"/>
    <col min="13501" max="13501" width="15.84375" style="26" customWidth="1"/>
    <col min="13502" max="13502" width="9.69140625" style="26" customWidth="1"/>
    <col min="13503" max="13503" width="12.23046875" style="26" customWidth="1"/>
    <col min="13504" max="13731" width="11.23046875" style="26"/>
    <col min="13732" max="13732" width="13.69140625" style="26" customWidth="1"/>
    <col min="13733" max="13733" width="8.69140625" style="26" customWidth="1"/>
    <col min="13734" max="13734" width="9.69140625" style="26" customWidth="1"/>
    <col min="13735" max="13736" width="8.69140625" style="26" customWidth="1"/>
    <col min="13737" max="13737" width="9.69140625" style="26" customWidth="1"/>
    <col min="13738" max="13740" width="8.69140625" style="26" customWidth="1"/>
    <col min="13741" max="13741" width="8.84375" style="26" customWidth="1"/>
    <col min="13742" max="13748" width="8.69140625" style="26" customWidth="1"/>
    <col min="13749" max="13749" width="10.23046875" style="26" customWidth="1"/>
    <col min="13750" max="13750" width="8.69140625" style="26" customWidth="1"/>
    <col min="13751" max="13751" width="9.84375" style="26" customWidth="1"/>
    <col min="13752" max="13752" width="11.23046875" style="26" customWidth="1"/>
    <col min="13753" max="13753" width="13" style="26" customWidth="1"/>
    <col min="13754" max="13754" width="11.23046875" style="26" customWidth="1"/>
    <col min="13755" max="13755" width="27.07421875" style="26" customWidth="1"/>
    <col min="13756" max="13756" width="11.23046875" style="26"/>
    <col min="13757" max="13757" width="15.84375" style="26" customWidth="1"/>
    <col min="13758" max="13758" width="9.69140625" style="26" customWidth="1"/>
    <col min="13759" max="13759" width="12.23046875" style="26" customWidth="1"/>
    <col min="13760" max="13987" width="11.23046875" style="26"/>
    <col min="13988" max="13988" width="13.69140625" style="26" customWidth="1"/>
    <col min="13989" max="13989" width="8.69140625" style="26" customWidth="1"/>
    <col min="13990" max="13990" width="9.69140625" style="26" customWidth="1"/>
    <col min="13991" max="13992" width="8.69140625" style="26" customWidth="1"/>
    <col min="13993" max="13993" width="9.69140625" style="26" customWidth="1"/>
    <col min="13994" max="13996" width="8.69140625" style="26" customWidth="1"/>
    <col min="13997" max="13997" width="8.84375" style="26" customWidth="1"/>
    <col min="13998" max="14004" width="8.69140625" style="26" customWidth="1"/>
    <col min="14005" max="14005" width="10.23046875" style="26" customWidth="1"/>
    <col min="14006" max="14006" width="8.69140625" style="26" customWidth="1"/>
    <col min="14007" max="14007" width="9.84375" style="26" customWidth="1"/>
    <col min="14008" max="14008" width="11.23046875" style="26" customWidth="1"/>
    <col min="14009" max="14009" width="13" style="26" customWidth="1"/>
    <col min="14010" max="14010" width="11.23046875" style="26" customWidth="1"/>
    <col min="14011" max="14011" width="27.07421875" style="26" customWidth="1"/>
    <col min="14012" max="14012" width="11.23046875" style="26"/>
    <col min="14013" max="14013" width="15.84375" style="26" customWidth="1"/>
    <col min="14014" max="14014" width="9.69140625" style="26" customWidth="1"/>
    <col min="14015" max="14015" width="12.23046875" style="26" customWidth="1"/>
    <col min="14016" max="14243" width="11.23046875" style="26"/>
    <col min="14244" max="14244" width="13.69140625" style="26" customWidth="1"/>
    <col min="14245" max="14245" width="8.69140625" style="26" customWidth="1"/>
    <col min="14246" max="14246" width="9.69140625" style="26" customWidth="1"/>
    <col min="14247" max="14248" width="8.69140625" style="26" customWidth="1"/>
    <col min="14249" max="14249" width="9.69140625" style="26" customWidth="1"/>
    <col min="14250" max="14252" width="8.69140625" style="26" customWidth="1"/>
    <col min="14253" max="14253" width="8.84375" style="26" customWidth="1"/>
    <col min="14254" max="14260" width="8.69140625" style="26" customWidth="1"/>
    <col min="14261" max="14261" width="10.23046875" style="26" customWidth="1"/>
    <col min="14262" max="14262" width="8.69140625" style="26" customWidth="1"/>
    <col min="14263" max="14263" width="9.84375" style="26" customWidth="1"/>
    <col min="14264" max="14264" width="11.23046875" style="26" customWidth="1"/>
    <col min="14265" max="14265" width="13" style="26" customWidth="1"/>
    <col min="14266" max="14266" width="11.23046875" style="26" customWidth="1"/>
    <col min="14267" max="14267" width="27.07421875" style="26" customWidth="1"/>
    <col min="14268" max="14268" width="11.23046875" style="26"/>
    <col min="14269" max="14269" width="15.84375" style="26" customWidth="1"/>
    <col min="14270" max="14270" width="9.69140625" style="26" customWidth="1"/>
    <col min="14271" max="14271" width="12.23046875" style="26" customWidth="1"/>
    <col min="14272" max="14499" width="11.23046875" style="26"/>
    <col min="14500" max="14500" width="13.69140625" style="26" customWidth="1"/>
    <col min="14501" max="14501" width="8.69140625" style="26" customWidth="1"/>
    <col min="14502" max="14502" width="9.69140625" style="26" customWidth="1"/>
    <col min="14503" max="14504" width="8.69140625" style="26" customWidth="1"/>
    <col min="14505" max="14505" width="9.69140625" style="26" customWidth="1"/>
    <col min="14506" max="14508" width="8.69140625" style="26" customWidth="1"/>
    <col min="14509" max="14509" width="8.84375" style="26" customWidth="1"/>
    <col min="14510" max="14516" width="8.69140625" style="26" customWidth="1"/>
    <col min="14517" max="14517" width="10.23046875" style="26" customWidth="1"/>
    <col min="14518" max="14518" width="8.69140625" style="26" customWidth="1"/>
    <col min="14519" max="14519" width="9.84375" style="26" customWidth="1"/>
    <col min="14520" max="14520" width="11.23046875" style="26" customWidth="1"/>
    <col min="14521" max="14521" width="13" style="26" customWidth="1"/>
    <col min="14522" max="14522" width="11.23046875" style="26" customWidth="1"/>
    <col min="14523" max="14523" width="27.07421875" style="26" customWidth="1"/>
    <col min="14524" max="14524" width="11.23046875" style="26"/>
    <col min="14525" max="14525" width="15.84375" style="26" customWidth="1"/>
    <col min="14526" max="14526" width="9.69140625" style="26" customWidth="1"/>
    <col min="14527" max="14527" width="12.23046875" style="26" customWidth="1"/>
    <col min="14528" max="14755" width="11.23046875" style="26"/>
    <col min="14756" max="14756" width="13.69140625" style="26" customWidth="1"/>
    <col min="14757" max="14757" width="8.69140625" style="26" customWidth="1"/>
    <col min="14758" max="14758" width="9.69140625" style="26" customWidth="1"/>
    <col min="14759" max="14760" width="8.69140625" style="26" customWidth="1"/>
    <col min="14761" max="14761" width="9.69140625" style="26" customWidth="1"/>
    <col min="14762" max="14764" width="8.69140625" style="26" customWidth="1"/>
    <col min="14765" max="14765" width="8.84375" style="26" customWidth="1"/>
    <col min="14766" max="14772" width="8.69140625" style="26" customWidth="1"/>
    <col min="14773" max="14773" width="10.23046875" style="26" customWidth="1"/>
    <col min="14774" max="14774" width="8.69140625" style="26" customWidth="1"/>
    <col min="14775" max="14775" width="9.84375" style="26" customWidth="1"/>
    <col min="14776" max="14776" width="11.23046875" style="26" customWidth="1"/>
    <col min="14777" max="14777" width="13" style="26" customWidth="1"/>
    <col min="14778" max="14778" width="11.23046875" style="26" customWidth="1"/>
    <col min="14779" max="14779" width="27.07421875" style="26" customWidth="1"/>
    <col min="14780" max="14780" width="11.23046875" style="26"/>
    <col min="14781" max="14781" width="15.84375" style="26" customWidth="1"/>
    <col min="14782" max="14782" width="9.69140625" style="26" customWidth="1"/>
    <col min="14783" max="14783" width="12.23046875" style="26" customWidth="1"/>
    <col min="14784" max="15011" width="11.23046875" style="26"/>
    <col min="15012" max="15012" width="13.69140625" style="26" customWidth="1"/>
    <col min="15013" max="15013" width="8.69140625" style="26" customWidth="1"/>
    <col min="15014" max="15014" width="9.69140625" style="26" customWidth="1"/>
    <col min="15015" max="15016" width="8.69140625" style="26" customWidth="1"/>
    <col min="15017" max="15017" width="9.69140625" style="26" customWidth="1"/>
    <col min="15018" max="15020" width="8.69140625" style="26" customWidth="1"/>
    <col min="15021" max="15021" width="8.84375" style="26" customWidth="1"/>
    <col min="15022" max="15028" width="8.69140625" style="26" customWidth="1"/>
    <col min="15029" max="15029" width="10.23046875" style="26" customWidth="1"/>
    <col min="15030" max="15030" width="8.69140625" style="26" customWidth="1"/>
    <col min="15031" max="15031" width="9.84375" style="26" customWidth="1"/>
    <col min="15032" max="15032" width="11.23046875" style="26" customWidth="1"/>
    <col min="15033" max="15033" width="13" style="26" customWidth="1"/>
    <col min="15034" max="15034" width="11.23046875" style="26" customWidth="1"/>
    <col min="15035" max="15035" width="27.07421875" style="26" customWidth="1"/>
    <col min="15036" max="15036" width="11.23046875" style="26"/>
    <col min="15037" max="15037" width="15.84375" style="26" customWidth="1"/>
    <col min="15038" max="15038" width="9.69140625" style="26" customWidth="1"/>
    <col min="15039" max="15039" width="12.23046875" style="26" customWidth="1"/>
    <col min="15040" max="15267" width="11.23046875" style="26"/>
    <col min="15268" max="15268" width="13.69140625" style="26" customWidth="1"/>
    <col min="15269" max="15269" width="8.69140625" style="26" customWidth="1"/>
    <col min="15270" max="15270" width="9.69140625" style="26" customWidth="1"/>
    <col min="15271" max="15272" width="8.69140625" style="26" customWidth="1"/>
    <col min="15273" max="15273" width="9.69140625" style="26" customWidth="1"/>
    <col min="15274" max="15276" width="8.69140625" style="26" customWidth="1"/>
    <col min="15277" max="15277" width="8.84375" style="26" customWidth="1"/>
    <col min="15278" max="15284" width="8.69140625" style="26" customWidth="1"/>
    <col min="15285" max="15285" width="10.23046875" style="26" customWidth="1"/>
    <col min="15286" max="15286" width="8.69140625" style="26" customWidth="1"/>
    <col min="15287" max="15287" width="9.84375" style="26" customWidth="1"/>
    <col min="15288" max="15288" width="11.23046875" style="26" customWidth="1"/>
    <col min="15289" max="15289" width="13" style="26" customWidth="1"/>
    <col min="15290" max="15290" width="11.23046875" style="26" customWidth="1"/>
    <col min="15291" max="15291" width="27.07421875" style="26" customWidth="1"/>
    <col min="15292" max="15292" width="11.23046875" style="26"/>
    <col min="15293" max="15293" width="15.84375" style="26" customWidth="1"/>
    <col min="15294" max="15294" width="9.69140625" style="26" customWidth="1"/>
    <col min="15295" max="15295" width="12.23046875" style="26" customWidth="1"/>
    <col min="15296" max="15523" width="11.23046875" style="26"/>
    <col min="15524" max="15524" width="13.69140625" style="26" customWidth="1"/>
    <col min="15525" max="15525" width="8.69140625" style="26" customWidth="1"/>
    <col min="15526" max="15526" width="9.69140625" style="26" customWidth="1"/>
    <col min="15527" max="15528" width="8.69140625" style="26" customWidth="1"/>
    <col min="15529" max="15529" width="9.69140625" style="26" customWidth="1"/>
    <col min="15530" max="15532" width="8.69140625" style="26" customWidth="1"/>
    <col min="15533" max="15533" width="8.84375" style="26" customWidth="1"/>
    <col min="15534" max="15540" width="8.69140625" style="26" customWidth="1"/>
    <col min="15541" max="15541" width="10.23046875" style="26" customWidth="1"/>
    <col min="15542" max="15542" width="8.69140625" style="26" customWidth="1"/>
    <col min="15543" max="15543" width="9.84375" style="26" customWidth="1"/>
    <col min="15544" max="15544" width="11.23046875" style="26" customWidth="1"/>
    <col min="15545" max="15545" width="13" style="26" customWidth="1"/>
    <col min="15546" max="15546" width="11.23046875" style="26" customWidth="1"/>
    <col min="15547" max="15547" width="27.07421875" style="26" customWidth="1"/>
    <col min="15548" max="15548" width="11.23046875" style="26"/>
    <col min="15549" max="15549" width="15.84375" style="26" customWidth="1"/>
    <col min="15550" max="15550" width="9.69140625" style="26" customWidth="1"/>
    <col min="15551" max="15551" width="12.23046875" style="26" customWidth="1"/>
    <col min="15552" max="15779" width="11.23046875" style="26"/>
    <col min="15780" max="15780" width="13.69140625" style="26" customWidth="1"/>
    <col min="15781" max="15781" width="8.69140625" style="26" customWidth="1"/>
    <col min="15782" max="15782" width="9.69140625" style="26" customWidth="1"/>
    <col min="15783" max="15784" width="8.69140625" style="26" customWidth="1"/>
    <col min="15785" max="15785" width="9.69140625" style="26" customWidth="1"/>
    <col min="15786" max="15788" width="8.69140625" style="26" customWidth="1"/>
    <col min="15789" max="15789" width="8.84375" style="26" customWidth="1"/>
    <col min="15790" max="15796" width="8.69140625" style="26" customWidth="1"/>
    <col min="15797" max="15797" width="10.23046875" style="26" customWidth="1"/>
    <col min="15798" max="15798" width="8.69140625" style="26" customWidth="1"/>
    <col min="15799" max="15799" width="9.84375" style="26" customWidth="1"/>
    <col min="15800" max="15800" width="11.23046875" style="26" customWidth="1"/>
    <col min="15801" max="15801" width="13" style="26" customWidth="1"/>
    <col min="15802" max="15802" width="11.23046875" style="26" customWidth="1"/>
    <col min="15803" max="15803" width="27.07421875" style="26" customWidth="1"/>
    <col min="15804" max="15804" width="11.23046875" style="26"/>
    <col min="15805" max="15805" width="15.84375" style="26" customWidth="1"/>
    <col min="15806" max="15806" width="9.69140625" style="26" customWidth="1"/>
    <col min="15807" max="15807" width="12.23046875" style="26" customWidth="1"/>
    <col min="15808" max="16035" width="11.23046875" style="26"/>
    <col min="16036" max="16036" width="13.69140625" style="26" customWidth="1"/>
    <col min="16037" max="16037" width="8.69140625" style="26" customWidth="1"/>
    <col min="16038" max="16038" width="9.69140625" style="26" customWidth="1"/>
    <col min="16039" max="16040" width="8.69140625" style="26" customWidth="1"/>
    <col min="16041" max="16041" width="9.69140625" style="26" customWidth="1"/>
    <col min="16042" max="16044" width="8.69140625" style="26" customWidth="1"/>
    <col min="16045" max="16045" width="8.84375" style="26" customWidth="1"/>
    <col min="16046" max="16052" width="8.69140625" style="26" customWidth="1"/>
    <col min="16053" max="16053" width="10.23046875" style="26" customWidth="1"/>
    <col min="16054" max="16054" width="8.69140625" style="26" customWidth="1"/>
    <col min="16055" max="16055" width="9.84375" style="26" customWidth="1"/>
    <col min="16056" max="16056" width="11.23046875" style="26" customWidth="1"/>
    <col min="16057" max="16057" width="13" style="26" customWidth="1"/>
    <col min="16058" max="16058" width="11.23046875" style="26" customWidth="1"/>
    <col min="16059" max="16059" width="27.07421875" style="26" customWidth="1"/>
    <col min="16060" max="16060" width="11.23046875" style="26"/>
    <col min="16061" max="16061" width="15.84375" style="26" customWidth="1"/>
    <col min="16062" max="16062" width="9.69140625" style="26" customWidth="1"/>
    <col min="16063" max="16063" width="12.23046875" style="26" customWidth="1"/>
    <col min="16064" max="16384" width="11.23046875" style="26"/>
  </cols>
  <sheetData>
    <row r="1" spans="1:18" ht="19.5" customHeight="1" x14ac:dyDescent="0.4">
      <c r="A1" s="280" t="s">
        <v>188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18" ht="19.5" customHeight="1" x14ac:dyDescent="0.4">
      <c r="A2" s="281" t="s">
        <v>197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8" ht="19.5" customHeight="1" thickBot="1" x14ac:dyDescent="0.45">
      <c r="A3" s="282"/>
      <c r="B3" s="282"/>
      <c r="C3" s="282"/>
      <c r="D3" s="282"/>
      <c r="E3" s="27"/>
      <c r="F3" s="27"/>
      <c r="G3" s="27"/>
      <c r="H3" s="27"/>
      <c r="I3" s="27"/>
      <c r="J3" s="27"/>
      <c r="K3" s="27"/>
      <c r="L3" s="27"/>
      <c r="M3" s="27"/>
      <c r="N3" s="27"/>
      <c r="O3" s="283"/>
      <c r="P3" s="283"/>
      <c r="Q3" s="283"/>
      <c r="R3" s="283"/>
    </row>
    <row r="4" spans="1:18" ht="19.5" customHeight="1" thickTop="1" x14ac:dyDescent="0.4">
      <c r="A4" s="284" t="s">
        <v>19</v>
      </c>
      <c r="B4" s="237" t="s">
        <v>76</v>
      </c>
      <c r="C4" s="288" t="s">
        <v>136</v>
      </c>
      <c r="D4" s="237" t="s">
        <v>137</v>
      </c>
      <c r="E4" s="237"/>
      <c r="F4" s="237"/>
      <c r="G4" s="237" t="s">
        <v>138</v>
      </c>
      <c r="H4" s="237"/>
      <c r="I4" s="237"/>
      <c r="J4" s="237"/>
      <c r="K4" s="237"/>
      <c r="L4" s="237"/>
      <c r="M4" s="237" t="s">
        <v>139</v>
      </c>
      <c r="N4" s="237"/>
      <c r="O4" s="237"/>
      <c r="P4" s="288" t="s">
        <v>140</v>
      </c>
      <c r="Q4" s="291" t="s">
        <v>84</v>
      </c>
      <c r="R4" s="294" t="s">
        <v>26</v>
      </c>
    </row>
    <row r="5" spans="1:18" ht="19.5" customHeight="1" x14ac:dyDescent="0.4">
      <c r="A5" s="285"/>
      <c r="B5" s="287"/>
      <c r="C5" s="289"/>
      <c r="D5" s="287"/>
      <c r="E5" s="287"/>
      <c r="F5" s="287"/>
      <c r="G5" s="287" t="s">
        <v>141</v>
      </c>
      <c r="H5" s="287"/>
      <c r="I5" s="287"/>
      <c r="J5" s="287" t="s">
        <v>142</v>
      </c>
      <c r="K5" s="287"/>
      <c r="L5" s="287"/>
      <c r="M5" s="287"/>
      <c r="N5" s="287"/>
      <c r="O5" s="287"/>
      <c r="P5" s="289"/>
      <c r="Q5" s="292"/>
      <c r="R5" s="295"/>
    </row>
    <row r="6" spans="1:18" ht="19.5" customHeight="1" x14ac:dyDescent="0.4">
      <c r="A6" s="285"/>
      <c r="B6" s="287"/>
      <c r="C6" s="289"/>
      <c r="D6" s="66" t="s">
        <v>143</v>
      </c>
      <c r="E6" s="66" t="s">
        <v>133</v>
      </c>
      <c r="F6" s="66" t="s">
        <v>72</v>
      </c>
      <c r="G6" s="66" t="s">
        <v>143</v>
      </c>
      <c r="H6" s="66" t="s">
        <v>133</v>
      </c>
      <c r="I6" s="66" t="s">
        <v>72</v>
      </c>
      <c r="J6" s="66" t="s">
        <v>143</v>
      </c>
      <c r="K6" s="66" t="s">
        <v>133</v>
      </c>
      <c r="L6" s="66" t="s">
        <v>72</v>
      </c>
      <c r="M6" s="66" t="s">
        <v>143</v>
      </c>
      <c r="N6" s="66" t="s">
        <v>133</v>
      </c>
      <c r="O6" s="66" t="s">
        <v>72</v>
      </c>
      <c r="P6" s="289"/>
      <c r="Q6" s="292"/>
      <c r="R6" s="295"/>
    </row>
    <row r="7" spans="1:18" ht="19.5" customHeight="1" x14ac:dyDescent="0.4">
      <c r="A7" s="285"/>
      <c r="B7" s="287"/>
      <c r="C7" s="289"/>
      <c r="D7" s="297" t="s">
        <v>144</v>
      </c>
      <c r="E7" s="297"/>
      <c r="F7" s="297"/>
      <c r="G7" s="297" t="s">
        <v>145</v>
      </c>
      <c r="H7" s="297"/>
      <c r="I7" s="297"/>
      <c r="J7" s="297"/>
      <c r="K7" s="297"/>
      <c r="L7" s="297"/>
      <c r="M7" s="287" t="s">
        <v>73</v>
      </c>
      <c r="N7" s="287"/>
      <c r="O7" s="287"/>
      <c r="P7" s="289"/>
      <c r="Q7" s="292"/>
      <c r="R7" s="295"/>
    </row>
    <row r="8" spans="1:18" ht="19.5" customHeight="1" x14ac:dyDescent="0.4">
      <c r="A8" s="285"/>
      <c r="B8" s="287"/>
      <c r="C8" s="289"/>
      <c r="D8" s="297"/>
      <c r="E8" s="297"/>
      <c r="F8" s="297"/>
      <c r="G8" s="297" t="s">
        <v>146</v>
      </c>
      <c r="H8" s="297"/>
      <c r="I8" s="297"/>
      <c r="J8" s="297" t="s">
        <v>147</v>
      </c>
      <c r="K8" s="297"/>
      <c r="L8" s="297"/>
      <c r="M8" s="287"/>
      <c r="N8" s="287"/>
      <c r="O8" s="287"/>
      <c r="P8" s="289"/>
      <c r="Q8" s="292"/>
      <c r="R8" s="295"/>
    </row>
    <row r="9" spans="1:18" ht="19.5" customHeight="1" x14ac:dyDescent="0.4">
      <c r="A9" s="286"/>
      <c r="B9" s="238"/>
      <c r="C9" s="290"/>
      <c r="D9" s="70" t="s">
        <v>148</v>
      </c>
      <c r="E9" s="76" t="s">
        <v>134</v>
      </c>
      <c r="F9" s="70" t="s">
        <v>73</v>
      </c>
      <c r="G9" s="70" t="s">
        <v>148</v>
      </c>
      <c r="H9" s="76" t="s">
        <v>134</v>
      </c>
      <c r="I9" s="70" t="s">
        <v>73</v>
      </c>
      <c r="J9" s="70" t="s">
        <v>148</v>
      </c>
      <c r="K9" s="76" t="s">
        <v>134</v>
      </c>
      <c r="L9" s="70" t="s">
        <v>73</v>
      </c>
      <c r="M9" s="70" t="s">
        <v>148</v>
      </c>
      <c r="N9" s="76" t="s">
        <v>134</v>
      </c>
      <c r="O9" s="70" t="s">
        <v>73</v>
      </c>
      <c r="P9" s="290"/>
      <c r="Q9" s="293"/>
      <c r="R9" s="296"/>
    </row>
    <row r="10" spans="1:18" ht="17.149999999999999" customHeight="1" x14ac:dyDescent="0.4">
      <c r="A10" s="302" t="s">
        <v>36</v>
      </c>
      <c r="B10" s="303" t="s">
        <v>93</v>
      </c>
      <c r="C10" s="31" t="s">
        <v>149</v>
      </c>
      <c r="D10" s="17">
        <v>122</v>
      </c>
      <c r="E10" s="17">
        <v>0</v>
      </c>
      <c r="F10" s="17">
        <v>122</v>
      </c>
      <c r="G10" s="17">
        <v>117</v>
      </c>
      <c r="H10" s="17">
        <v>0</v>
      </c>
      <c r="I10" s="17">
        <v>117</v>
      </c>
      <c r="J10" s="17">
        <v>178</v>
      </c>
      <c r="K10" s="17">
        <v>38</v>
      </c>
      <c r="L10" s="17">
        <v>216</v>
      </c>
      <c r="M10" s="17">
        <f>D10+G10+J10</f>
        <v>417</v>
      </c>
      <c r="N10" s="180">
        <f t="shared" ref="N10:O11" si="0">E10+H10+K10</f>
        <v>38</v>
      </c>
      <c r="O10" s="180">
        <f t="shared" si="0"/>
        <v>455</v>
      </c>
      <c r="P10" s="31" t="s">
        <v>150</v>
      </c>
      <c r="Q10" s="303" t="s">
        <v>151</v>
      </c>
      <c r="R10" s="304" t="s">
        <v>37</v>
      </c>
    </row>
    <row r="11" spans="1:18" ht="17.149999999999999" customHeight="1" x14ac:dyDescent="0.4">
      <c r="A11" s="300"/>
      <c r="B11" s="298"/>
      <c r="C11" s="67" t="s">
        <v>152</v>
      </c>
      <c r="D11" s="68">
        <v>0</v>
      </c>
      <c r="E11" s="68">
        <v>0</v>
      </c>
      <c r="F11" s="68">
        <v>0</v>
      </c>
      <c r="G11" s="68">
        <v>14</v>
      </c>
      <c r="H11" s="68">
        <v>1</v>
      </c>
      <c r="I11" s="68">
        <v>15</v>
      </c>
      <c r="J11" s="68">
        <v>32</v>
      </c>
      <c r="K11" s="68">
        <v>24</v>
      </c>
      <c r="L11" s="68">
        <v>56</v>
      </c>
      <c r="M11" s="68">
        <f>D11+G11+J11</f>
        <v>46</v>
      </c>
      <c r="N11" s="68">
        <f t="shared" si="0"/>
        <v>25</v>
      </c>
      <c r="O11" s="68">
        <f t="shared" si="0"/>
        <v>71</v>
      </c>
      <c r="P11" s="67" t="s">
        <v>153</v>
      </c>
      <c r="Q11" s="298"/>
      <c r="R11" s="305"/>
    </row>
    <row r="12" spans="1:18" ht="17.149999999999999" customHeight="1" x14ac:dyDescent="0.4">
      <c r="A12" s="300"/>
      <c r="B12" s="298"/>
      <c r="C12" s="66" t="s">
        <v>98</v>
      </c>
      <c r="D12" s="69">
        <f>SUM(D10:D11)</f>
        <v>122</v>
      </c>
      <c r="E12" s="175">
        <f t="shared" ref="E12:O12" si="1">SUM(E10:E11)</f>
        <v>0</v>
      </c>
      <c r="F12" s="175">
        <f t="shared" si="1"/>
        <v>122</v>
      </c>
      <c r="G12" s="175">
        <f t="shared" si="1"/>
        <v>131</v>
      </c>
      <c r="H12" s="175">
        <f t="shared" si="1"/>
        <v>1</v>
      </c>
      <c r="I12" s="175">
        <f t="shared" si="1"/>
        <v>132</v>
      </c>
      <c r="J12" s="175">
        <f t="shared" si="1"/>
        <v>210</v>
      </c>
      <c r="K12" s="175">
        <f t="shared" si="1"/>
        <v>62</v>
      </c>
      <c r="L12" s="175">
        <f t="shared" si="1"/>
        <v>272</v>
      </c>
      <c r="M12" s="175">
        <f t="shared" si="1"/>
        <v>463</v>
      </c>
      <c r="N12" s="175">
        <f t="shared" si="1"/>
        <v>63</v>
      </c>
      <c r="O12" s="175">
        <f t="shared" si="1"/>
        <v>526</v>
      </c>
      <c r="P12" s="66" t="s">
        <v>73</v>
      </c>
      <c r="Q12" s="298"/>
      <c r="R12" s="305"/>
    </row>
    <row r="13" spans="1:18" ht="17.149999999999999" customHeight="1" x14ac:dyDescent="0.4">
      <c r="A13" s="300"/>
      <c r="B13" s="298" t="s">
        <v>96</v>
      </c>
      <c r="C13" s="29" t="s">
        <v>149</v>
      </c>
      <c r="D13" s="20">
        <v>0</v>
      </c>
      <c r="E13" s="20">
        <v>0</v>
      </c>
      <c r="F13" s="20">
        <v>0</v>
      </c>
      <c r="G13" s="20">
        <v>6</v>
      </c>
      <c r="H13" s="20">
        <v>0</v>
      </c>
      <c r="I13" s="20">
        <v>6</v>
      </c>
      <c r="J13" s="20">
        <v>20</v>
      </c>
      <c r="K13" s="20">
        <v>3</v>
      </c>
      <c r="L13" s="20">
        <v>23</v>
      </c>
      <c r="M13" s="20">
        <f>D13+G13+J13</f>
        <v>26</v>
      </c>
      <c r="N13" s="177">
        <f t="shared" ref="N13:O13" si="2">E13+H13+K13</f>
        <v>3</v>
      </c>
      <c r="O13" s="177">
        <f t="shared" si="2"/>
        <v>29</v>
      </c>
      <c r="P13" s="29" t="s">
        <v>150</v>
      </c>
      <c r="Q13" s="298" t="s">
        <v>154</v>
      </c>
      <c r="R13" s="305"/>
    </row>
    <row r="14" spans="1:18" ht="17.149999999999999" customHeight="1" x14ac:dyDescent="0.4">
      <c r="A14" s="300"/>
      <c r="B14" s="298"/>
      <c r="C14" s="67" t="s">
        <v>152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7" t="s">
        <v>153</v>
      </c>
      <c r="Q14" s="298"/>
      <c r="R14" s="305"/>
    </row>
    <row r="15" spans="1:18" ht="17.149999999999999" customHeight="1" x14ac:dyDescent="0.4">
      <c r="A15" s="300"/>
      <c r="B15" s="298"/>
      <c r="C15" s="66" t="s">
        <v>98</v>
      </c>
      <c r="D15" s="69">
        <f>SUM(D13:D14)</f>
        <v>0</v>
      </c>
      <c r="E15" s="175">
        <f t="shared" ref="E15:O15" si="3">SUM(E13:E14)</f>
        <v>0</v>
      </c>
      <c r="F15" s="175">
        <f t="shared" si="3"/>
        <v>0</v>
      </c>
      <c r="G15" s="175">
        <f t="shared" si="3"/>
        <v>6</v>
      </c>
      <c r="H15" s="175">
        <f t="shared" si="3"/>
        <v>0</v>
      </c>
      <c r="I15" s="175">
        <f t="shared" si="3"/>
        <v>6</v>
      </c>
      <c r="J15" s="175">
        <f t="shared" si="3"/>
        <v>20</v>
      </c>
      <c r="K15" s="175">
        <f t="shared" si="3"/>
        <v>3</v>
      </c>
      <c r="L15" s="175">
        <f t="shared" si="3"/>
        <v>23</v>
      </c>
      <c r="M15" s="175">
        <f t="shared" si="3"/>
        <v>26</v>
      </c>
      <c r="N15" s="175">
        <f t="shared" si="3"/>
        <v>3</v>
      </c>
      <c r="O15" s="175">
        <f t="shared" si="3"/>
        <v>29</v>
      </c>
      <c r="P15" s="66" t="s">
        <v>73</v>
      </c>
      <c r="Q15" s="298"/>
      <c r="R15" s="305"/>
    </row>
    <row r="16" spans="1:18" ht="17.149999999999999" customHeight="1" x14ac:dyDescent="0.4">
      <c r="A16" s="300"/>
      <c r="B16" s="298" t="s">
        <v>98</v>
      </c>
      <c r="C16" s="29" t="s">
        <v>149</v>
      </c>
      <c r="D16" s="20">
        <f>D10+D13</f>
        <v>122</v>
      </c>
      <c r="E16" s="177">
        <f t="shared" ref="E16:O16" si="4">E10+E13</f>
        <v>0</v>
      </c>
      <c r="F16" s="177">
        <f t="shared" si="4"/>
        <v>122</v>
      </c>
      <c r="G16" s="177">
        <f t="shared" si="4"/>
        <v>123</v>
      </c>
      <c r="H16" s="177">
        <f t="shared" si="4"/>
        <v>0</v>
      </c>
      <c r="I16" s="177">
        <f t="shared" si="4"/>
        <v>123</v>
      </c>
      <c r="J16" s="177">
        <f t="shared" si="4"/>
        <v>198</v>
      </c>
      <c r="K16" s="177">
        <f t="shared" si="4"/>
        <v>41</v>
      </c>
      <c r="L16" s="177">
        <f t="shared" si="4"/>
        <v>239</v>
      </c>
      <c r="M16" s="177">
        <f t="shared" si="4"/>
        <v>443</v>
      </c>
      <c r="N16" s="177">
        <f t="shared" si="4"/>
        <v>41</v>
      </c>
      <c r="O16" s="177">
        <f t="shared" si="4"/>
        <v>484</v>
      </c>
      <c r="P16" s="29" t="s">
        <v>150</v>
      </c>
      <c r="Q16" s="298" t="s">
        <v>73</v>
      </c>
      <c r="R16" s="305"/>
    </row>
    <row r="17" spans="1:18" ht="17.149999999999999" customHeight="1" x14ac:dyDescent="0.4">
      <c r="A17" s="300"/>
      <c r="B17" s="298"/>
      <c r="C17" s="67" t="s">
        <v>152</v>
      </c>
      <c r="D17" s="68">
        <f>D11+D14</f>
        <v>0</v>
      </c>
      <c r="E17" s="68">
        <f t="shared" ref="E17:O17" si="5">E11+E14</f>
        <v>0</v>
      </c>
      <c r="F17" s="68">
        <f t="shared" si="5"/>
        <v>0</v>
      </c>
      <c r="G17" s="68">
        <f t="shared" si="5"/>
        <v>14</v>
      </c>
      <c r="H17" s="68">
        <f t="shared" si="5"/>
        <v>1</v>
      </c>
      <c r="I17" s="68">
        <f t="shared" si="5"/>
        <v>15</v>
      </c>
      <c r="J17" s="68">
        <f t="shared" si="5"/>
        <v>32</v>
      </c>
      <c r="K17" s="68">
        <f t="shared" si="5"/>
        <v>24</v>
      </c>
      <c r="L17" s="68">
        <f t="shared" si="5"/>
        <v>56</v>
      </c>
      <c r="M17" s="68">
        <f t="shared" si="5"/>
        <v>46</v>
      </c>
      <c r="N17" s="68">
        <f t="shared" si="5"/>
        <v>25</v>
      </c>
      <c r="O17" s="68">
        <f t="shared" si="5"/>
        <v>71</v>
      </c>
      <c r="P17" s="67" t="s">
        <v>153</v>
      </c>
      <c r="Q17" s="298"/>
      <c r="R17" s="305"/>
    </row>
    <row r="18" spans="1:18" ht="17.149999999999999" customHeight="1" x14ac:dyDescent="0.4">
      <c r="A18" s="300"/>
      <c r="B18" s="298"/>
      <c r="C18" s="66" t="s">
        <v>98</v>
      </c>
      <c r="D18" s="69">
        <f>SUM(D16:D17)</f>
        <v>122</v>
      </c>
      <c r="E18" s="175">
        <f t="shared" ref="E18:O18" si="6">SUM(E16:E17)</f>
        <v>0</v>
      </c>
      <c r="F18" s="175">
        <f t="shared" si="6"/>
        <v>122</v>
      </c>
      <c r="G18" s="175">
        <f t="shared" si="6"/>
        <v>137</v>
      </c>
      <c r="H18" s="175">
        <f t="shared" si="6"/>
        <v>1</v>
      </c>
      <c r="I18" s="175">
        <f t="shared" si="6"/>
        <v>138</v>
      </c>
      <c r="J18" s="175">
        <f t="shared" si="6"/>
        <v>230</v>
      </c>
      <c r="K18" s="175">
        <f t="shared" si="6"/>
        <v>65</v>
      </c>
      <c r="L18" s="175">
        <f t="shared" si="6"/>
        <v>295</v>
      </c>
      <c r="M18" s="175">
        <f t="shared" si="6"/>
        <v>489</v>
      </c>
      <c r="N18" s="175">
        <f t="shared" si="6"/>
        <v>66</v>
      </c>
      <c r="O18" s="175">
        <f t="shared" si="6"/>
        <v>555</v>
      </c>
      <c r="P18" s="66" t="s">
        <v>73</v>
      </c>
      <c r="Q18" s="298"/>
      <c r="R18" s="305"/>
    </row>
    <row r="19" spans="1:18" ht="17.149999999999999" customHeight="1" x14ac:dyDescent="0.4">
      <c r="A19" s="300" t="s">
        <v>103</v>
      </c>
      <c r="B19" s="298" t="s">
        <v>93</v>
      </c>
      <c r="C19" s="29" t="s">
        <v>149</v>
      </c>
      <c r="D19" s="20">
        <v>4</v>
      </c>
      <c r="E19" s="20">
        <v>0</v>
      </c>
      <c r="F19" s="20">
        <v>4</v>
      </c>
      <c r="G19" s="20">
        <v>22</v>
      </c>
      <c r="H19" s="20">
        <v>0</v>
      </c>
      <c r="I19" s="20">
        <v>22</v>
      </c>
      <c r="J19" s="20">
        <v>37</v>
      </c>
      <c r="K19" s="20">
        <v>0</v>
      </c>
      <c r="L19" s="20">
        <v>37</v>
      </c>
      <c r="M19" s="20">
        <v>63</v>
      </c>
      <c r="N19" s="20">
        <v>0</v>
      </c>
      <c r="O19" s="20">
        <v>63</v>
      </c>
      <c r="P19" s="29" t="s">
        <v>150</v>
      </c>
      <c r="Q19" s="298" t="s">
        <v>151</v>
      </c>
      <c r="R19" s="300" t="s">
        <v>39</v>
      </c>
    </row>
    <row r="20" spans="1:18" ht="17.149999999999999" customHeight="1" x14ac:dyDescent="0.4">
      <c r="A20" s="300"/>
      <c r="B20" s="298"/>
      <c r="C20" s="67" t="s">
        <v>152</v>
      </c>
      <c r="D20" s="68">
        <v>0</v>
      </c>
      <c r="E20" s="68">
        <v>0</v>
      </c>
      <c r="F20" s="68">
        <v>0</v>
      </c>
      <c r="G20" s="68">
        <v>1</v>
      </c>
      <c r="H20" s="68">
        <v>0</v>
      </c>
      <c r="I20" s="68">
        <v>1</v>
      </c>
      <c r="J20" s="68">
        <v>0</v>
      </c>
      <c r="K20" s="68">
        <v>0</v>
      </c>
      <c r="L20" s="68">
        <v>0</v>
      </c>
      <c r="M20" s="68">
        <v>1</v>
      </c>
      <c r="N20" s="68">
        <v>0</v>
      </c>
      <c r="O20" s="68">
        <v>1</v>
      </c>
      <c r="P20" s="67" t="s">
        <v>153</v>
      </c>
      <c r="Q20" s="298"/>
      <c r="R20" s="300"/>
    </row>
    <row r="21" spans="1:18" ht="17.149999999999999" customHeight="1" x14ac:dyDescent="0.4">
      <c r="A21" s="300"/>
      <c r="B21" s="298"/>
      <c r="C21" s="66" t="s">
        <v>98</v>
      </c>
      <c r="D21" s="69">
        <f>SUM(D19:D20)</f>
        <v>4</v>
      </c>
      <c r="E21" s="175">
        <f t="shared" ref="E21:O21" si="7">SUM(E19:E20)</f>
        <v>0</v>
      </c>
      <c r="F21" s="175">
        <f t="shared" si="7"/>
        <v>4</v>
      </c>
      <c r="G21" s="175">
        <f t="shared" si="7"/>
        <v>23</v>
      </c>
      <c r="H21" s="175">
        <f t="shared" si="7"/>
        <v>0</v>
      </c>
      <c r="I21" s="175">
        <f t="shared" si="7"/>
        <v>23</v>
      </c>
      <c r="J21" s="175">
        <f t="shared" si="7"/>
        <v>37</v>
      </c>
      <c r="K21" s="175">
        <f t="shared" si="7"/>
        <v>0</v>
      </c>
      <c r="L21" s="175">
        <f t="shared" si="7"/>
        <v>37</v>
      </c>
      <c r="M21" s="175">
        <f t="shared" si="7"/>
        <v>64</v>
      </c>
      <c r="N21" s="175">
        <f t="shared" si="7"/>
        <v>0</v>
      </c>
      <c r="O21" s="175">
        <f t="shared" si="7"/>
        <v>64</v>
      </c>
      <c r="P21" s="66" t="s">
        <v>73</v>
      </c>
      <c r="Q21" s="298"/>
      <c r="R21" s="300"/>
    </row>
    <row r="22" spans="1:18" ht="17.149999999999999" customHeight="1" x14ac:dyDescent="0.4">
      <c r="A22" s="300"/>
      <c r="B22" s="298" t="s">
        <v>96</v>
      </c>
      <c r="C22" s="29" t="s">
        <v>149</v>
      </c>
      <c r="D22" s="20">
        <v>0</v>
      </c>
      <c r="E22" s="20">
        <v>0</v>
      </c>
      <c r="F22" s="20">
        <v>0</v>
      </c>
      <c r="G22" s="20">
        <v>11</v>
      </c>
      <c r="H22" s="20">
        <v>0</v>
      </c>
      <c r="I22" s="20">
        <v>11</v>
      </c>
      <c r="J22" s="20">
        <v>46</v>
      </c>
      <c r="K22" s="20">
        <v>0</v>
      </c>
      <c r="L22" s="20">
        <v>46</v>
      </c>
      <c r="M22" s="20">
        <v>57</v>
      </c>
      <c r="N22" s="20">
        <v>0</v>
      </c>
      <c r="O22" s="20">
        <v>57</v>
      </c>
      <c r="P22" s="29" t="s">
        <v>150</v>
      </c>
      <c r="Q22" s="298" t="s">
        <v>154</v>
      </c>
      <c r="R22" s="300"/>
    </row>
    <row r="23" spans="1:18" ht="17.149999999999999" customHeight="1" x14ac:dyDescent="0.4">
      <c r="A23" s="300"/>
      <c r="B23" s="298"/>
      <c r="C23" s="67" t="s">
        <v>152</v>
      </c>
      <c r="D23" s="68">
        <v>0</v>
      </c>
      <c r="E23" s="68">
        <v>0</v>
      </c>
      <c r="F23" s="68">
        <v>0</v>
      </c>
      <c r="G23" s="68">
        <v>1</v>
      </c>
      <c r="H23" s="68">
        <v>0</v>
      </c>
      <c r="I23" s="68">
        <v>1</v>
      </c>
      <c r="J23" s="68">
        <v>3</v>
      </c>
      <c r="K23" s="68">
        <v>0</v>
      </c>
      <c r="L23" s="68">
        <v>3</v>
      </c>
      <c r="M23" s="68">
        <v>4</v>
      </c>
      <c r="N23" s="68">
        <v>0</v>
      </c>
      <c r="O23" s="68">
        <v>4</v>
      </c>
      <c r="P23" s="67" t="s">
        <v>153</v>
      </c>
      <c r="Q23" s="298"/>
      <c r="R23" s="300"/>
    </row>
    <row r="24" spans="1:18" ht="17.149999999999999" customHeight="1" x14ac:dyDescent="0.4">
      <c r="A24" s="300"/>
      <c r="B24" s="298"/>
      <c r="C24" s="66" t="s">
        <v>98</v>
      </c>
      <c r="D24" s="69">
        <f>SUM(D22:D23)</f>
        <v>0</v>
      </c>
      <c r="E24" s="175">
        <f t="shared" ref="E24:O24" si="8">SUM(E22:E23)</f>
        <v>0</v>
      </c>
      <c r="F24" s="175">
        <f t="shared" si="8"/>
        <v>0</v>
      </c>
      <c r="G24" s="175">
        <f t="shared" si="8"/>
        <v>12</v>
      </c>
      <c r="H24" s="175">
        <f t="shared" si="8"/>
        <v>0</v>
      </c>
      <c r="I24" s="175">
        <f t="shared" si="8"/>
        <v>12</v>
      </c>
      <c r="J24" s="175">
        <f t="shared" si="8"/>
        <v>49</v>
      </c>
      <c r="K24" s="175">
        <f t="shared" si="8"/>
        <v>0</v>
      </c>
      <c r="L24" s="175">
        <f t="shared" si="8"/>
        <v>49</v>
      </c>
      <c r="M24" s="175">
        <f t="shared" si="8"/>
        <v>61</v>
      </c>
      <c r="N24" s="175">
        <f t="shared" si="8"/>
        <v>0</v>
      </c>
      <c r="O24" s="175">
        <f t="shared" si="8"/>
        <v>61</v>
      </c>
      <c r="P24" s="66" t="s">
        <v>73</v>
      </c>
      <c r="Q24" s="298"/>
      <c r="R24" s="300"/>
    </row>
    <row r="25" spans="1:18" ht="17.149999999999999" customHeight="1" x14ac:dyDescent="0.4">
      <c r="A25" s="300"/>
      <c r="B25" s="298" t="s">
        <v>98</v>
      </c>
      <c r="C25" s="29" t="s">
        <v>149</v>
      </c>
      <c r="D25" s="20">
        <f>D19+D22</f>
        <v>4</v>
      </c>
      <c r="E25" s="177">
        <f t="shared" ref="E25:O25" si="9">E19+E22</f>
        <v>0</v>
      </c>
      <c r="F25" s="177">
        <f t="shared" si="9"/>
        <v>4</v>
      </c>
      <c r="G25" s="177">
        <f t="shared" si="9"/>
        <v>33</v>
      </c>
      <c r="H25" s="177">
        <f t="shared" si="9"/>
        <v>0</v>
      </c>
      <c r="I25" s="177">
        <f t="shared" si="9"/>
        <v>33</v>
      </c>
      <c r="J25" s="177">
        <f t="shared" si="9"/>
        <v>83</v>
      </c>
      <c r="K25" s="177">
        <f t="shared" si="9"/>
        <v>0</v>
      </c>
      <c r="L25" s="177">
        <f t="shared" si="9"/>
        <v>83</v>
      </c>
      <c r="M25" s="177">
        <f t="shared" si="9"/>
        <v>120</v>
      </c>
      <c r="N25" s="177">
        <f t="shared" si="9"/>
        <v>0</v>
      </c>
      <c r="O25" s="177">
        <f t="shared" si="9"/>
        <v>120</v>
      </c>
      <c r="P25" s="29" t="s">
        <v>150</v>
      </c>
      <c r="Q25" s="298" t="s">
        <v>73</v>
      </c>
      <c r="R25" s="300"/>
    </row>
    <row r="26" spans="1:18" ht="17.149999999999999" customHeight="1" x14ac:dyDescent="0.4">
      <c r="A26" s="300"/>
      <c r="B26" s="298"/>
      <c r="C26" s="67" t="s">
        <v>152</v>
      </c>
      <c r="D26" s="68">
        <f>D20+D23</f>
        <v>0</v>
      </c>
      <c r="E26" s="68">
        <f t="shared" ref="E26:O26" si="10">E20+E23</f>
        <v>0</v>
      </c>
      <c r="F26" s="68">
        <f t="shared" si="10"/>
        <v>0</v>
      </c>
      <c r="G26" s="68">
        <f t="shared" si="10"/>
        <v>2</v>
      </c>
      <c r="H26" s="68">
        <f t="shared" si="10"/>
        <v>0</v>
      </c>
      <c r="I26" s="68">
        <f t="shared" si="10"/>
        <v>2</v>
      </c>
      <c r="J26" s="68">
        <f t="shared" si="10"/>
        <v>3</v>
      </c>
      <c r="K26" s="68">
        <f t="shared" si="10"/>
        <v>0</v>
      </c>
      <c r="L26" s="68">
        <f t="shared" si="10"/>
        <v>3</v>
      </c>
      <c r="M26" s="68">
        <f t="shared" si="10"/>
        <v>5</v>
      </c>
      <c r="N26" s="68">
        <f t="shared" si="10"/>
        <v>0</v>
      </c>
      <c r="O26" s="68">
        <f t="shared" si="10"/>
        <v>5</v>
      </c>
      <c r="P26" s="67" t="s">
        <v>153</v>
      </c>
      <c r="Q26" s="298"/>
      <c r="R26" s="300"/>
    </row>
    <row r="27" spans="1:18" ht="17.149999999999999" customHeight="1" thickBot="1" x14ac:dyDescent="0.45">
      <c r="A27" s="301"/>
      <c r="B27" s="299"/>
      <c r="C27" s="73" t="s">
        <v>98</v>
      </c>
      <c r="D27" s="74">
        <f>SUM(D25:D26)</f>
        <v>4</v>
      </c>
      <c r="E27" s="176">
        <f t="shared" ref="E27:O27" si="11">SUM(E25:E26)</f>
        <v>0</v>
      </c>
      <c r="F27" s="176">
        <f t="shared" si="11"/>
        <v>4</v>
      </c>
      <c r="G27" s="176">
        <f t="shared" si="11"/>
        <v>35</v>
      </c>
      <c r="H27" s="176">
        <f t="shared" si="11"/>
        <v>0</v>
      </c>
      <c r="I27" s="176">
        <f t="shared" si="11"/>
        <v>35</v>
      </c>
      <c r="J27" s="176">
        <f t="shared" si="11"/>
        <v>86</v>
      </c>
      <c r="K27" s="176">
        <f t="shared" si="11"/>
        <v>0</v>
      </c>
      <c r="L27" s="176">
        <f t="shared" si="11"/>
        <v>86</v>
      </c>
      <c r="M27" s="176">
        <f t="shared" si="11"/>
        <v>125</v>
      </c>
      <c r="N27" s="176">
        <f t="shared" si="11"/>
        <v>0</v>
      </c>
      <c r="O27" s="176">
        <f t="shared" si="11"/>
        <v>125</v>
      </c>
      <c r="P27" s="73" t="s">
        <v>73</v>
      </c>
      <c r="Q27" s="299"/>
      <c r="R27" s="301"/>
    </row>
    <row r="28" spans="1:18" ht="17.149999999999999" customHeight="1" thickTop="1" x14ac:dyDescent="0.4">
      <c r="A28" s="26"/>
      <c r="P28" s="26"/>
      <c r="Q28" s="26"/>
      <c r="R28" s="26"/>
    </row>
    <row r="29" spans="1:18" ht="17.149999999999999" customHeight="1" x14ac:dyDescent="0.4">
      <c r="A29" s="280" t="s">
        <v>188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</row>
    <row r="30" spans="1:18" ht="17.149999999999999" customHeight="1" x14ac:dyDescent="0.4">
      <c r="A30" s="281" t="s">
        <v>197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</row>
    <row r="31" spans="1:18" s="30" customFormat="1" ht="18.649999999999999" customHeight="1" thickBot="1" x14ac:dyDescent="0.45">
      <c r="A31" s="282"/>
      <c r="B31" s="282"/>
      <c r="C31" s="282"/>
      <c r="D31" s="282"/>
      <c r="E31" s="27"/>
      <c r="F31" s="27"/>
      <c r="G31" s="27"/>
      <c r="H31" s="27"/>
      <c r="I31" s="27"/>
      <c r="J31" s="27"/>
      <c r="K31" s="27"/>
      <c r="L31" s="27"/>
      <c r="M31" s="27"/>
      <c r="O31" s="283"/>
      <c r="P31" s="283"/>
      <c r="Q31" s="283"/>
      <c r="R31" s="283"/>
    </row>
    <row r="32" spans="1:18" ht="17.149999999999999" customHeight="1" thickTop="1" x14ac:dyDescent="0.4">
      <c r="A32" s="284" t="s">
        <v>19</v>
      </c>
      <c r="B32" s="237" t="s">
        <v>76</v>
      </c>
      <c r="C32" s="288" t="s">
        <v>136</v>
      </c>
      <c r="D32" s="237" t="s">
        <v>137</v>
      </c>
      <c r="E32" s="237"/>
      <c r="F32" s="237"/>
      <c r="G32" s="237" t="s">
        <v>138</v>
      </c>
      <c r="H32" s="237"/>
      <c r="I32" s="237"/>
      <c r="J32" s="237"/>
      <c r="K32" s="237"/>
      <c r="L32" s="237"/>
      <c r="M32" s="237" t="s">
        <v>139</v>
      </c>
      <c r="N32" s="237"/>
      <c r="O32" s="237"/>
      <c r="P32" s="288" t="s">
        <v>140</v>
      </c>
      <c r="Q32" s="291" t="s">
        <v>84</v>
      </c>
      <c r="R32" s="294" t="s">
        <v>26</v>
      </c>
    </row>
    <row r="33" spans="1:18" ht="17.149999999999999" customHeight="1" x14ac:dyDescent="0.4">
      <c r="A33" s="285"/>
      <c r="B33" s="287"/>
      <c r="C33" s="289"/>
      <c r="D33" s="287"/>
      <c r="E33" s="287"/>
      <c r="F33" s="287"/>
      <c r="G33" s="287" t="s">
        <v>141</v>
      </c>
      <c r="H33" s="287"/>
      <c r="I33" s="287"/>
      <c r="J33" s="287" t="s">
        <v>142</v>
      </c>
      <c r="K33" s="287"/>
      <c r="L33" s="287"/>
      <c r="M33" s="287"/>
      <c r="N33" s="287"/>
      <c r="O33" s="287"/>
      <c r="P33" s="289"/>
      <c r="Q33" s="292"/>
      <c r="R33" s="295"/>
    </row>
    <row r="34" spans="1:18" ht="17.149999999999999" customHeight="1" x14ac:dyDescent="0.4">
      <c r="A34" s="285"/>
      <c r="B34" s="287"/>
      <c r="C34" s="289"/>
      <c r="D34" s="66" t="s">
        <v>143</v>
      </c>
      <c r="E34" s="66" t="s">
        <v>133</v>
      </c>
      <c r="F34" s="66" t="s">
        <v>72</v>
      </c>
      <c r="G34" s="66" t="s">
        <v>143</v>
      </c>
      <c r="H34" s="66" t="s">
        <v>133</v>
      </c>
      <c r="I34" s="66" t="s">
        <v>72</v>
      </c>
      <c r="J34" s="66" t="s">
        <v>143</v>
      </c>
      <c r="K34" s="66" t="s">
        <v>133</v>
      </c>
      <c r="L34" s="66" t="s">
        <v>72</v>
      </c>
      <c r="M34" s="66" t="s">
        <v>143</v>
      </c>
      <c r="N34" s="66" t="s">
        <v>133</v>
      </c>
      <c r="O34" s="66" t="s">
        <v>72</v>
      </c>
      <c r="P34" s="289"/>
      <c r="Q34" s="292"/>
      <c r="R34" s="295"/>
    </row>
    <row r="35" spans="1:18" ht="17.149999999999999" customHeight="1" x14ac:dyDescent="0.4">
      <c r="A35" s="285"/>
      <c r="B35" s="287"/>
      <c r="C35" s="289"/>
      <c r="D35" s="297" t="s">
        <v>144</v>
      </c>
      <c r="E35" s="297"/>
      <c r="F35" s="297"/>
      <c r="G35" s="297" t="s">
        <v>145</v>
      </c>
      <c r="H35" s="297"/>
      <c r="I35" s="297"/>
      <c r="J35" s="297"/>
      <c r="K35" s="297"/>
      <c r="L35" s="297"/>
      <c r="M35" s="287" t="s">
        <v>73</v>
      </c>
      <c r="N35" s="287"/>
      <c r="O35" s="287"/>
      <c r="P35" s="289"/>
      <c r="Q35" s="292"/>
      <c r="R35" s="295"/>
    </row>
    <row r="36" spans="1:18" ht="17.149999999999999" customHeight="1" x14ac:dyDescent="0.4">
      <c r="A36" s="285"/>
      <c r="B36" s="287"/>
      <c r="C36" s="289"/>
      <c r="D36" s="297"/>
      <c r="E36" s="297"/>
      <c r="F36" s="297"/>
      <c r="G36" s="297" t="s">
        <v>146</v>
      </c>
      <c r="H36" s="297"/>
      <c r="I36" s="297"/>
      <c r="J36" s="297" t="s">
        <v>147</v>
      </c>
      <c r="K36" s="297"/>
      <c r="L36" s="297"/>
      <c r="M36" s="287"/>
      <c r="N36" s="287"/>
      <c r="O36" s="287"/>
      <c r="P36" s="289"/>
      <c r="Q36" s="292"/>
      <c r="R36" s="295"/>
    </row>
    <row r="37" spans="1:18" ht="17.149999999999999" customHeight="1" x14ac:dyDescent="0.4">
      <c r="A37" s="286"/>
      <c r="B37" s="238"/>
      <c r="C37" s="290"/>
      <c r="D37" s="70" t="s">
        <v>148</v>
      </c>
      <c r="E37" s="76" t="s">
        <v>134</v>
      </c>
      <c r="F37" s="70" t="s">
        <v>73</v>
      </c>
      <c r="G37" s="70" t="s">
        <v>148</v>
      </c>
      <c r="H37" s="76" t="s">
        <v>134</v>
      </c>
      <c r="I37" s="70" t="s">
        <v>73</v>
      </c>
      <c r="J37" s="70" t="s">
        <v>148</v>
      </c>
      <c r="K37" s="76" t="s">
        <v>134</v>
      </c>
      <c r="L37" s="70" t="s">
        <v>73</v>
      </c>
      <c r="M37" s="70" t="s">
        <v>148</v>
      </c>
      <c r="N37" s="76" t="s">
        <v>134</v>
      </c>
      <c r="O37" s="70" t="s">
        <v>73</v>
      </c>
      <c r="P37" s="290"/>
      <c r="Q37" s="293"/>
      <c r="R37" s="296"/>
    </row>
    <row r="38" spans="1:18" ht="24" customHeight="1" x14ac:dyDescent="0.4">
      <c r="A38" s="306" t="s">
        <v>40</v>
      </c>
      <c r="B38" s="307" t="s">
        <v>93</v>
      </c>
      <c r="C38" s="61" t="s">
        <v>149</v>
      </c>
      <c r="D38" s="59">
        <v>216</v>
      </c>
      <c r="E38" s="59">
        <v>0</v>
      </c>
      <c r="F38" s="59">
        <v>216</v>
      </c>
      <c r="G38" s="59">
        <v>527</v>
      </c>
      <c r="H38" s="59">
        <v>122</v>
      </c>
      <c r="I38" s="59">
        <v>649</v>
      </c>
      <c r="J38" s="59">
        <v>411</v>
      </c>
      <c r="K38" s="59">
        <v>422</v>
      </c>
      <c r="L38" s="59">
        <v>833</v>
      </c>
      <c r="M38" s="59">
        <v>1154</v>
      </c>
      <c r="N38" s="59">
        <v>544</v>
      </c>
      <c r="O38" s="59">
        <v>1698</v>
      </c>
      <c r="P38" s="61" t="s">
        <v>150</v>
      </c>
      <c r="Q38" s="307" t="s">
        <v>151</v>
      </c>
      <c r="R38" s="302" t="s">
        <v>41</v>
      </c>
    </row>
    <row r="39" spans="1:18" ht="24" customHeight="1" x14ac:dyDescent="0.4">
      <c r="A39" s="300"/>
      <c r="B39" s="298"/>
      <c r="C39" s="67" t="s">
        <v>152</v>
      </c>
      <c r="D39" s="68">
        <v>2</v>
      </c>
      <c r="E39" s="68">
        <v>0</v>
      </c>
      <c r="F39" s="68">
        <v>2</v>
      </c>
      <c r="G39" s="68">
        <v>121</v>
      </c>
      <c r="H39" s="68">
        <v>26</v>
      </c>
      <c r="I39" s="68">
        <v>147</v>
      </c>
      <c r="J39" s="68">
        <v>85</v>
      </c>
      <c r="K39" s="68">
        <v>81</v>
      </c>
      <c r="L39" s="68">
        <v>166</v>
      </c>
      <c r="M39" s="68">
        <v>208</v>
      </c>
      <c r="N39" s="68">
        <v>107</v>
      </c>
      <c r="O39" s="68">
        <v>315</v>
      </c>
      <c r="P39" s="67" t="s">
        <v>153</v>
      </c>
      <c r="Q39" s="298"/>
      <c r="R39" s="300"/>
    </row>
    <row r="40" spans="1:18" ht="24" customHeight="1" x14ac:dyDescent="0.4">
      <c r="A40" s="300"/>
      <c r="B40" s="298"/>
      <c r="C40" s="66" t="s">
        <v>98</v>
      </c>
      <c r="D40" s="69">
        <f>SUM(D38:D39)</f>
        <v>218</v>
      </c>
      <c r="E40" s="175">
        <f t="shared" ref="E40:O40" si="12">SUM(E38:E39)</f>
        <v>0</v>
      </c>
      <c r="F40" s="175">
        <f t="shared" si="12"/>
        <v>218</v>
      </c>
      <c r="G40" s="175">
        <f t="shared" si="12"/>
        <v>648</v>
      </c>
      <c r="H40" s="175">
        <f t="shared" si="12"/>
        <v>148</v>
      </c>
      <c r="I40" s="175">
        <f t="shared" si="12"/>
        <v>796</v>
      </c>
      <c r="J40" s="175">
        <f t="shared" si="12"/>
        <v>496</v>
      </c>
      <c r="K40" s="175">
        <f t="shared" si="12"/>
        <v>503</v>
      </c>
      <c r="L40" s="175">
        <f t="shared" si="12"/>
        <v>999</v>
      </c>
      <c r="M40" s="175">
        <f t="shared" si="12"/>
        <v>1362</v>
      </c>
      <c r="N40" s="175">
        <f t="shared" si="12"/>
        <v>651</v>
      </c>
      <c r="O40" s="175">
        <f t="shared" si="12"/>
        <v>2013</v>
      </c>
      <c r="P40" s="66" t="s">
        <v>73</v>
      </c>
      <c r="Q40" s="298"/>
      <c r="R40" s="300"/>
    </row>
    <row r="41" spans="1:18" s="30" customFormat="1" ht="24" customHeight="1" x14ac:dyDescent="0.4">
      <c r="A41" s="300" t="s">
        <v>42</v>
      </c>
      <c r="B41" s="298" t="s">
        <v>93</v>
      </c>
      <c r="C41" s="29" t="s">
        <v>149</v>
      </c>
      <c r="D41" s="20">
        <v>32</v>
      </c>
      <c r="E41" s="20">
        <v>0</v>
      </c>
      <c r="F41" s="20">
        <v>32</v>
      </c>
      <c r="G41" s="20">
        <v>36</v>
      </c>
      <c r="H41" s="20">
        <v>1</v>
      </c>
      <c r="I41" s="20">
        <v>37</v>
      </c>
      <c r="J41" s="20">
        <v>25</v>
      </c>
      <c r="K41" s="20">
        <v>3</v>
      </c>
      <c r="L41" s="20">
        <v>28</v>
      </c>
      <c r="M41" s="20">
        <v>93</v>
      </c>
      <c r="N41" s="20">
        <v>4</v>
      </c>
      <c r="O41" s="20">
        <v>97</v>
      </c>
      <c r="P41" s="29" t="s">
        <v>150</v>
      </c>
      <c r="Q41" s="298" t="s">
        <v>151</v>
      </c>
      <c r="R41" s="300" t="s">
        <v>43</v>
      </c>
    </row>
    <row r="42" spans="1:18" s="30" customFormat="1" ht="24" customHeight="1" x14ac:dyDescent="0.4">
      <c r="A42" s="300"/>
      <c r="B42" s="298"/>
      <c r="C42" s="67" t="s">
        <v>152</v>
      </c>
      <c r="D42" s="68">
        <v>0</v>
      </c>
      <c r="E42" s="68">
        <v>0</v>
      </c>
      <c r="F42" s="68">
        <v>0</v>
      </c>
      <c r="G42" s="68">
        <v>1</v>
      </c>
      <c r="H42" s="68">
        <v>0</v>
      </c>
      <c r="I42" s="68">
        <v>1</v>
      </c>
      <c r="J42" s="68">
        <v>0</v>
      </c>
      <c r="K42" s="68">
        <v>0</v>
      </c>
      <c r="L42" s="68">
        <v>0</v>
      </c>
      <c r="M42" s="68">
        <v>1</v>
      </c>
      <c r="N42" s="68">
        <v>0</v>
      </c>
      <c r="O42" s="68">
        <v>1</v>
      </c>
      <c r="P42" s="67" t="s">
        <v>153</v>
      </c>
      <c r="Q42" s="298"/>
      <c r="R42" s="300"/>
    </row>
    <row r="43" spans="1:18" s="30" customFormat="1" ht="24" customHeight="1" x14ac:dyDescent="0.4">
      <c r="A43" s="300"/>
      <c r="B43" s="298"/>
      <c r="C43" s="66" t="s">
        <v>98</v>
      </c>
      <c r="D43" s="69">
        <f>SUM(D41:D42)</f>
        <v>32</v>
      </c>
      <c r="E43" s="175">
        <f t="shared" ref="E43:O43" si="13">SUM(E41:E42)</f>
        <v>0</v>
      </c>
      <c r="F43" s="175">
        <f t="shared" si="13"/>
        <v>32</v>
      </c>
      <c r="G43" s="175">
        <f t="shared" si="13"/>
        <v>37</v>
      </c>
      <c r="H43" s="175">
        <f t="shared" si="13"/>
        <v>1</v>
      </c>
      <c r="I43" s="175">
        <f t="shared" si="13"/>
        <v>38</v>
      </c>
      <c r="J43" s="175">
        <f t="shared" si="13"/>
        <v>25</v>
      </c>
      <c r="K43" s="175">
        <f t="shared" si="13"/>
        <v>3</v>
      </c>
      <c r="L43" s="175">
        <f t="shared" si="13"/>
        <v>28</v>
      </c>
      <c r="M43" s="175">
        <f t="shared" si="13"/>
        <v>94</v>
      </c>
      <c r="N43" s="175">
        <f t="shared" si="13"/>
        <v>4</v>
      </c>
      <c r="O43" s="175">
        <f t="shared" si="13"/>
        <v>98</v>
      </c>
      <c r="P43" s="66" t="s">
        <v>73</v>
      </c>
      <c r="Q43" s="298"/>
      <c r="R43" s="300"/>
    </row>
    <row r="44" spans="1:18" s="30" customFormat="1" ht="24" customHeight="1" x14ac:dyDescent="0.4">
      <c r="A44" s="300" t="s">
        <v>44</v>
      </c>
      <c r="B44" s="298" t="s">
        <v>93</v>
      </c>
      <c r="C44" s="29" t="s">
        <v>149</v>
      </c>
      <c r="D44" s="20">
        <v>424</v>
      </c>
      <c r="E44" s="20">
        <v>0</v>
      </c>
      <c r="F44" s="20">
        <v>424</v>
      </c>
      <c r="G44" s="20">
        <v>564</v>
      </c>
      <c r="H44" s="20">
        <v>185</v>
      </c>
      <c r="I44" s="20">
        <v>749</v>
      </c>
      <c r="J44" s="20">
        <v>1156</v>
      </c>
      <c r="K44" s="20">
        <v>1306</v>
      </c>
      <c r="L44" s="20">
        <v>2462</v>
      </c>
      <c r="M44" s="20">
        <v>2144</v>
      </c>
      <c r="N44" s="20">
        <v>1491</v>
      </c>
      <c r="O44" s="20">
        <v>3635</v>
      </c>
      <c r="P44" s="29" t="s">
        <v>150</v>
      </c>
      <c r="Q44" s="298" t="s">
        <v>151</v>
      </c>
      <c r="R44" s="300" t="s">
        <v>45</v>
      </c>
    </row>
    <row r="45" spans="1:18" s="30" customFormat="1" ht="24" customHeight="1" x14ac:dyDescent="0.4">
      <c r="A45" s="300"/>
      <c r="B45" s="298"/>
      <c r="C45" s="67" t="s">
        <v>152</v>
      </c>
      <c r="D45" s="68">
        <v>19</v>
      </c>
      <c r="E45" s="68">
        <v>0</v>
      </c>
      <c r="F45" s="68">
        <v>19</v>
      </c>
      <c r="G45" s="68">
        <v>78</v>
      </c>
      <c r="H45" s="68">
        <v>15</v>
      </c>
      <c r="I45" s="68">
        <v>93</v>
      </c>
      <c r="J45" s="68">
        <v>176</v>
      </c>
      <c r="K45" s="68">
        <v>199</v>
      </c>
      <c r="L45" s="68">
        <v>375</v>
      </c>
      <c r="M45" s="68">
        <v>273</v>
      </c>
      <c r="N45" s="68">
        <v>214</v>
      </c>
      <c r="O45" s="68">
        <v>487</v>
      </c>
      <c r="P45" s="67" t="s">
        <v>153</v>
      </c>
      <c r="Q45" s="298"/>
      <c r="R45" s="300"/>
    </row>
    <row r="46" spans="1:18" s="30" customFormat="1" ht="24" customHeight="1" x14ac:dyDescent="0.4">
      <c r="A46" s="300"/>
      <c r="B46" s="298"/>
      <c r="C46" s="66" t="s">
        <v>98</v>
      </c>
      <c r="D46" s="69">
        <f>SUM(D44:D45)</f>
        <v>443</v>
      </c>
      <c r="E46" s="175">
        <f t="shared" ref="E46:O46" si="14">SUM(E44:E45)</f>
        <v>0</v>
      </c>
      <c r="F46" s="175">
        <f t="shared" si="14"/>
        <v>443</v>
      </c>
      <c r="G46" s="175">
        <f t="shared" si="14"/>
        <v>642</v>
      </c>
      <c r="H46" s="175">
        <f t="shared" si="14"/>
        <v>200</v>
      </c>
      <c r="I46" s="175">
        <f t="shared" si="14"/>
        <v>842</v>
      </c>
      <c r="J46" s="175">
        <f t="shared" si="14"/>
        <v>1332</v>
      </c>
      <c r="K46" s="175">
        <f t="shared" si="14"/>
        <v>1505</v>
      </c>
      <c r="L46" s="175">
        <f t="shared" si="14"/>
        <v>2837</v>
      </c>
      <c r="M46" s="175">
        <f t="shared" si="14"/>
        <v>2417</v>
      </c>
      <c r="N46" s="175">
        <f t="shared" si="14"/>
        <v>1705</v>
      </c>
      <c r="O46" s="175">
        <f t="shared" si="14"/>
        <v>4122</v>
      </c>
      <c r="P46" s="66" t="s">
        <v>73</v>
      </c>
      <c r="Q46" s="298"/>
      <c r="R46" s="300"/>
    </row>
    <row r="47" spans="1:18" s="30" customFormat="1" ht="24" customHeight="1" x14ac:dyDescent="0.4">
      <c r="A47" s="300" t="s">
        <v>46</v>
      </c>
      <c r="B47" s="298" t="s">
        <v>93</v>
      </c>
      <c r="C47" s="29" t="s">
        <v>149</v>
      </c>
      <c r="D47" s="20">
        <v>2</v>
      </c>
      <c r="E47" s="20">
        <v>0</v>
      </c>
      <c r="F47" s="20">
        <v>2</v>
      </c>
      <c r="G47" s="20">
        <v>3</v>
      </c>
      <c r="H47" s="20">
        <v>0</v>
      </c>
      <c r="I47" s="20">
        <v>3</v>
      </c>
      <c r="J47" s="20">
        <v>0</v>
      </c>
      <c r="K47" s="20">
        <v>0</v>
      </c>
      <c r="L47" s="20">
        <v>0</v>
      </c>
      <c r="M47" s="20">
        <v>5</v>
      </c>
      <c r="N47" s="20">
        <v>0</v>
      </c>
      <c r="O47" s="20">
        <v>5</v>
      </c>
      <c r="P47" s="29" t="s">
        <v>150</v>
      </c>
      <c r="Q47" s="298" t="s">
        <v>151</v>
      </c>
      <c r="R47" s="300" t="s">
        <v>47</v>
      </c>
    </row>
    <row r="48" spans="1:18" s="30" customFormat="1" ht="24" customHeight="1" x14ac:dyDescent="0.4">
      <c r="A48" s="300"/>
      <c r="B48" s="298"/>
      <c r="C48" s="67" t="s">
        <v>152</v>
      </c>
      <c r="D48" s="68">
        <v>0</v>
      </c>
      <c r="E48" s="68">
        <v>0</v>
      </c>
      <c r="F48" s="68">
        <v>0</v>
      </c>
      <c r="G48" s="68">
        <v>0</v>
      </c>
      <c r="H48" s="68">
        <v>1</v>
      </c>
      <c r="I48" s="68">
        <v>1</v>
      </c>
      <c r="J48" s="68">
        <v>1</v>
      </c>
      <c r="K48" s="68">
        <v>2</v>
      </c>
      <c r="L48" s="68">
        <v>3</v>
      </c>
      <c r="M48" s="68">
        <v>1</v>
      </c>
      <c r="N48" s="68">
        <v>3</v>
      </c>
      <c r="O48" s="68">
        <v>4</v>
      </c>
      <c r="P48" s="67" t="s">
        <v>153</v>
      </c>
      <c r="Q48" s="298"/>
      <c r="R48" s="300"/>
    </row>
    <row r="49" spans="1:18" s="30" customFormat="1" ht="24" customHeight="1" thickBot="1" x14ac:dyDescent="0.45">
      <c r="A49" s="301"/>
      <c r="B49" s="299"/>
      <c r="C49" s="73" t="s">
        <v>98</v>
      </c>
      <c r="D49" s="74">
        <f>SUM(D47:D48)</f>
        <v>2</v>
      </c>
      <c r="E49" s="176">
        <f t="shared" ref="E49:O49" si="15">SUM(E47:E48)</f>
        <v>0</v>
      </c>
      <c r="F49" s="176">
        <f t="shared" si="15"/>
        <v>2</v>
      </c>
      <c r="G49" s="176">
        <f t="shared" si="15"/>
        <v>3</v>
      </c>
      <c r="H49" s="176">
        <f t="shared" si="15"/>
        <v>1</v>
      </c>
      <c r="I49" s="176">
        <f t="shared" si="15"/>
        <v>4</v>
      </c>
      <c r="J49" s="176">
        <f t="shared" si="15"/>
        <v>1</v>
      </c>
      <c r="K49" s="176">
        <f t="shared" si="15"/>
        <v>2</v>
      </c>
      <c r="L49" s="176">
        <f t="shared" si="15"/>
        <v>3</v>
      </c>
      <c r="M49" s="176">
        <f t="shared" si="15"/>
        <v>6</v>
      </c>
      <c r="N49" s="176">
        <f t="shared" si="15"/>
        <v>3</v>
      </c>
      <c r="O49" s="176">
        <f t="shared" si="15"/>
        <v>9</v>
      </c>
      <c r="P49" s="73" t="s">
        <v>73</v>
      </c>
      <c r="Q49" s="299"/>
      <c r="R49" s="300"/>
    </row>
    <row r="50" spans="1:18" s="30" customFormat="1" ht="18.649999999999999" customHeight="1" thickTop="1" x14ac:dyDescent="0.4"/>
    <row r="51" spans="1:18" s="30" customFormat="1" ht="15" customHeight="1" x14ac:dyDescent="0.4">
      <c r="A51" s="32"/>
      <c r="B51" s="33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3"/>
      <c r="Q51" s="34"/>
      <c r="R51" s="32"/>
    </row>
    <row r="52" spans="1:18" s="30" customFormat="1" ht="18.649999999999999" customHeight="1" x14ac:dyDescent="0.4">
      <c r="A52" s="280" t="s">
        <v>188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</row>
    <row r="53" spans="1:18" s="30" customFormat="1" ht="18.649999999999999" customHeight="1" x14ac:dyDescent="0.4">
      <c r="A53" s="281" t="s">
        <v>197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</row>
    <row r="54" spans="1:18" s="30" customFormat="1" ht="18.649999999999999" customHeight="1" thickBot="1" x14ac:dyDescent="0.45">
      <c r="A54" s="282"/>
      <c r="B54" s="282"/>
      <c r="C54" s="282"/>
      <c r="D54" s="282"/>
      <c r="E54" s="27"/>
      <c r="F54" s="27"/>
      <c r="G54" s="27"/>
      <c r="H54" s="27"/>
      <c r="I54" s="27"/>
      <c r="J54" s="27"/>
      <c r="K54" s="27"/>
      <c r="L54" s="27"/>
      <c r="M54" s="27"/>
      <c r="O54" s="283"/>
      <c r="P54" s="283"/>
      <c r="Q54" s="283"/>
      <c r="R54" s="283"/>
    </row>
    <row r="55" spans="1:18" s="30" customFormat="1" ht="18.649999999999999" customHeight="1" thickTop="1" x14ac:dyDescent="0.4">
      <c r="A55" s="284" t="s">
        <v>19</v>
      </c>
      <c r="B55" s="237" t="s">
        <v>76</v>
      </c>
      <c r="C55" s="288" t="s">
        <v>136</v>
      </c>
      <c r="D55" s="237" t="s">
        <v>137</v>
      </c>
      <c r="E55" s="237"/>
      <c r="F55" s="237"/>
      <c r="G55" s="237" t="s">
        <v>138</v>
      </c>
      <c r="H55" s="237"/>
      <c r="I55" s="237"/>
      <c r="J55" s="237"/>
      <c r="K55" s="237"/>
      <c r="L55" s="237"/>
      <c r="M55" s="237" t="s">
        <v>139</v>
      </c>
      <c r="N55" s="237"/>
      <c r="O55" s="237"/>
      <c r="P55" s="288" t="s">
        <v>140</v>
      </c>
      <c r="Q55" s="291" t="s">
        <v>84</v>
      </c>
      <c r="R55" s="235" t="s">
        <v>26</v>
      </c>
    </row>
    <row r="56" spans="1:18" s="30" customFormat="1" ht="18.649999999999999" customHeight="1" x14ac:dyDescent="0.4">
      <c r="A56" s="285"/>
      <c r="B56" s="287"/>
      <c r="C56" s="289"/>
      <c r="D56" s="287"/>
      <c r="E56" s="287"/>
      <c r="F56" s="287"/>
      <c r="G56" s="287" t="s">
        <v>141</v>
      </c>
      <c r="H56" s="287"/>
      <c r="I56" s="287"/>
      <c r="J56" s="287" t="s">
        <v>142</v>
      </c>
      <c r="K56" s="287"/>
      <c r="L56" s="287"/>
      <c r="M56" s="287"/>
      <c r="N56" s="287"/>
      <c r="O56" s="287"/>
      <c r="P56" s="289"/>
      <c r="Q56" s="292"/>
      <c r="R56" s="300"/>
    </row>
    <row r="57" spans="1:18" s="30" customFormat="1" ht="18.649999999999999" customHeight="1" x14ac:dyDescent="0.4">
      <c r="A57" s="285"/>
      <c r="B57" s="287"/>
      <c r="C57" s="289"/>
      <c r="D57" s="66" t="s">
        <v>143</v>
      </c>
      <c r="E57" s="66" t="s">
        <v>133</v>
      </c>
      <c r="F57" s="66" t="s">
        <v>72</v>
      </c>
      <c r="G57" s="66" t="s">
        <v>143</v>
      </c>
      <c r="H57" s="66" t="s">
        <v>133</v>
      </c>
      <c r="I57" s="66" t="s">
        <v>72</v>
      </c>
      <c r="J57" s="66" t="s">
        <v>143</v>
      </c>
      <c r="K57" s="66" t="s">
        <v>133</v>
      </c>
      <c r="L57" s="66" t="s">
        <v>72</v>
      </c>
      <c r="M57" s="66" t="s">
        <v>143</v>
      </c>
      <c r="N57" s="66" t="s">
        <v>133</v>
      </c>
      <c r="O57" s="66" t="s">
        <v>72</v>
      </c>
      <c r="P57" s="289"/>
      <c r="Q57" s="292"/>
      <c r="R57" s="300"/>
    </row>
    <row r="58" spans="1:18" s="30" customFormat="1" ht="18.649999999999999" customHeight="1" x14ac:dyDescent="0.4">
      <c r="A58" s="285"/>
      <c r="B58" s="287"/>
      <c r="C58" s="289"/>
      <c r="D58" s="297" t="s">
        <v>144</v>
      </c>
      <c r="E58" s="297"/>
      <c r="F58" s="297"/>
      <c r="G58" s="297" t="s">
        <v>145</v>
      </c>
      <c r="H58" s="297"/>
      <c r="I58" s="297"/>
      <c r="J58" s="297"/>
      <c r="K58" s="297"/>
      <c r="L58" s="297"/>
      <c r="M58" s="287" t="s">
        <v>73</v>
      </c>
      <c r="N58" s="287"/>
      <c r="O58" s="287"/>
      <c r="P58" s="289"/>
      <c r="Q58" s="292"/>
      <c r="R58" s="300"/>
    </row>
    <row r="59" spans="1:18" s="30" customFormat="1" ht="18.649999999999999" customHeight="1" x14ac:dyDescent="0.4">
      <c r="A59" s="285"/>
      <c r="B59" s="287"/>
      <c r="C59" s="289"/>
      <c r="D59" s="297"/>
      <c r="E59" s="297"/>
      <c r="F59" s="297"/>
      <c r="G59" s="297" t="s">
        <v>146</v>
      </c>
      <c r="H59" s="297"/>
      <c r="I59" s="297"/>
      <c r="J59" s="297" t="s">
        <v>147</v>
      </c>
      <c r="K59" s="297"/>
      <c r="L59" s="297"/>
      <c r="M59" s="287"/>
      <c r="N59" s="287"/>
      <c r="O59" s="287"/>
      <c r="P59" s="289"/>
      <c r="Q59" s="292"/>
      <c r="R59" s="300"/>
    </row>
    <row r="60" spans="1:18" s="30" customFormat="1" ht="18.649999999999999" customHeight="1" x14ac:dyDescent="0.4">
      <c r="A60" s="286"/>
      <c r="B60" s="238"/>
      <c r="C60" s="290"/>
      <c r="D60" s="70" t="s">
        <v>148</v>
      </c>
      <c r="E60" s="76" t="s">
        <v>134</v>
      </c>
      <c r="F60" s="70" t="s">
        <v>73</v>
      </c>
      <c r="G60" s="70" t="s">
        <v>148</v>
      </c>
      <c r="H60" s="76" t="s">
        <v>134</v>
      </c>
      <c r="I60" s="70" t="s">
        <v>73</v>
      </c>
      <c r="J60" s="70" t="s">
        <v>148</v>
      </c>
      <c r="K60" s="76" t="s">
        <v>134</v>
      </c>
      <c r="L60" s="70" t="s">
        <v>73</v>
      </c>
      <c r="M60" s="70" t="s">
        <v>148</v>
      </c>
      <c r="N60" s="76" t="s">
        <v>134</v>
      </c>
      <c r="O60" s="70" t="s">
        <v>73</v>
      </c>
      <c r="P60" s="290"/>
      <c r="Q60" s="293"/>
      <c r="R60" s="236"/>
    </row>
    <row r="61" spans="1:18" s="30" customFormat="1" ht="16.5" customHeight="1" x14ac:dyDescent="0.4">
      <c r="A61" s="306" t="s">
        <v>48</v>
      </c>
      <c r="B61" s="307" t="s">
        <v>93</v>
      </c>
      <c r="C61" s="61" t="s">
        <v>149</v>
      </c>
      <c r="D61" s="59">
        <v>1</v>
      </c>
      <c r="E61" s="59">
        <v>0</v>
      </c>
      <c r="F61" s="59">
        <v>1</v>
      </c>
      <c r="G61" s="59">
        <v>3</v>
      </c>
      <c r="H61" s="59">
        <v>0</v>
      </c>
      <c r="I61" s="59">
        <v>3</v>
      </c>
      <c r="J61" s="59">
        <v>3</v>
      </c>
      <c r="K61" s="59">
        <v>0</v>
      </c>
      <c r="L61" s="59">
        <v>3</v>
      </c>
      <c r="M61" s="59">
        <v>7</v>
      </c>
      <c r="N61" s="59">
        <v>0</v>
      </c>
      <c r="O61" s="59">
        <v>7</v>
      </c>
      <c r="P61" s="61" t="s">
        <v>150</v>
      </c>
      <c r="Q61" s="307" t="s">
        <v>151</v>
      </c>
      <c r="R61" s="306" t="s">
        <v>49</v>
      </c>
    </row>
    <row r="62" spans="1:18" s="30" customFormat="1" ht="16.5" customHeight="1" x14ac:dyDescent="0.4">
      <c r="A62" s="300"/>
      <c r="B62" s="298"/>
      <c r="C62" s="67" t="s">
        <v>152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2</v>
      </c>
      <c r="K62" s="68">
        <v>0</v>
      </c>
      <c r="L62" s="68">
        <v>2</v>
      </c>
      <c r="M62" s="68">
        <v>2</v>
      </c>
      <c r="N62" s="68">
        <v>0</v>
      </c>
      <c r="O62" s="68">
        <v>2</v>
      </c>
      <c r="P62" s="67" t="s">
        <v>153</v>
      </c>
      <c r="Q62" s="298"/>
      <c r="R62" s="300"/>
    </row>
    <row r="63" spans="1:18" s="30" customFormat="1" ht="16.5" customHeight="1" x14ac:dyDescent="0.4">
      <c r="A63" s="300"/>
      <c r="B63" s="298"/>
      <c r="C63" s="66" t="s">
        <v>98</v>
      </c>
      <c r="D63" s="69">
        <f>SUM(D61:D62)</f>
        <v>1</v>
      </c>
      <c r="E63" s="175">
        <f t="shared" ref="E63:O63" si="16">SUM(E61:E62)</f>
        <v>0</v>
      </c>
      <c r="F63" s="175">
        <f t="shared" si="16"/>
        <v>1</v>
      </c>
      <c r="G63" s="175">
        <f t="shared" si="16"/>
        <v>3</v>
      </c>
      <c r="H63" s="175">
        <f t="shared" si="16"/>
        <v>0</v>
      </c>
      <c r="I63" s="175">
        <f t="shared" si="16"/>
        <v>3</v>
      </c>
      <c r="J63" s="175">
        <f t="shared" si="16"/>
        <v>5</v>
      </c>
      <c r="K63" s="175">
        <f t="shared" si="16"/>
        <v>0</v>
      </c>
      <c r="L63" s="175">
        <f t="shared" si="16"/>
        <v>5</v>
      </c>
      <c r="M63" s="175">
        <f t="shared" si="16"/>
        <v>9</v>
      </c>
      <c r="N63" s="175">
        <f t="shared" si="16"/>
        <v>0</v>
      </c>
      <c r="O63" s="175">
        <f t="shared" si="16"/>
        <v>9</v>
      </c>
      <c r="P63" s="66" t="s">
        <v>73</v>
      </c>
      <c r="Q63" s="298"/>
      <c r="R63" s="300"/>
    </row>
    <row r="64" spans="1:18" s="30" customFormat="1" ht="16.5" customHeight="1" x14ac:dyDescent="0.4">
      <c r="A64" s="300"/>
      <c r="B64" s="298" t="s">
        <v>106</v>
      </c>
      <c r="C64" s="29" t="s">
        <v>149</v>
      </c>
      <c r="D64" s="20">
        <v>0</v>
      </c>
      <c r="E64" s="20">
        <v>0</v>
      </c>
      <c r="F64" s="20">
        <v>0</v>
      </c>
      <c r="G64" s="20">
        <v>32</v>
      </c>
      <c r="H64" s="20">
        <v>0</v>
      </c>
      <c r="I64" s="20">
        <v>32</v>
      </c>
      <c r="J64" s="20">
        <v>97</v>
      </c>
      <c r="K64" s="20">
        <v>2</v>
      </c>
      <c r="L64" s="20">
        <v>99</v>
      </c>
      <c r="M64" s="20">
        <v>129</v>
      </c>
      <c r="N64" s="20">
        <v>2</v>
      </c>
      <c r="O64" s="20">
        <v>131</v>
      </c>
      <c r="P64" s="29" t="s">
        <v>150</v>
      </c>
      <c r="Q64" s="298" t="s">
        <v>107</v>
      </c>
      <c r="R64" s="300"/>
    </row>
    <row r="65" spans="1:18" s="30" customFormat="1" ht="16.5" customHeight="1" x14ac:dyDescent="0.4">
      <c r="A65" s="300"/>
      <c r="B65" s="298"/>
      <c r="C65" s="67" t="s">
        <v>152</v>
      </c>
      <c r="D65" s="68">
        <v>0</v>
      </c>
      <c r="E65" s="68">
        <v>0</v>
      </c>
      <c r="F65" s="68">
        <v>0</v>
      </c>
      <c r="G65" s="68">
        <v>9</v>
      </c>
      <c r="H65" s="68">
        <v>0</v>
      </c>
      <c r="I65" s="68">
        <v>9</v>
      </c>
      <c r="J65" s="68">
        <v>0</v>
      </c>
      <c r="K65" s="68">
        <v>0</v>
      </c>
      <c r="L65" s="68">
        <v>0</v>
      </c>
      <c r="M65" s="68">
        <v>9</v>
      </c>
      <c r="N65" s="68">
        <v>0</v>
      </c>
      <c r="O65" s="68">
        <v>9</v>
      </c>
      <c r="P65" s="67" t="s">
        <v>153</v>
      </c>
      <c r="Q65" s="298"/>
      <c r="R65" s="300"/>
    </row>
    <row r="66" spans="1:18" s="30" customFormat="1" ht="16.5" customHeight="1" x14ac:dyDescent="0.4">
      <c r="A66" s="300"/>
      <c r="B66" s="298"/>
      <c r="C66" s="66" t="s">
        <v>98</v>
      </c>
      <c r="D66" s="69">
        <f>SUM(D64:D65)</f>
        <v>0</v>
      </c>
      <c r="E66" s="175">
        <f t="shared" ref="E66:O66" si="17">SUM(E64:E65)</f>
        <v>0</v>
      </c>
      <c r="F66" s="175">
        <f t="shared" si="17"/>
        <v>0</v>
      </c>
      <c r="G66" s="175">
        <f t="shared" si="17"/>
        <v>41</v>
      </c>
      <c r="H66" s="175">
        <f t="shared" si="17"/>
        <v>0</v>
      </c>
      <c r="I66" s="175">
        <f t="shared" si="17"/>
        <v>41</v>
      </c>
      <c r="J66" s="175">
        <f t="shared" si="17"/>
        <v>97</v>
      </c>
      <c r="K66" s="175">
        <f t="shared" si="17"/>
        <v>2</v>
      </c>
      <c r="L66" s="175">
        <f t="shared" si="17"/>
        <v>99</v>
      </c>
      <c r="M66" s="175">
        <f t="shared" si="17"/>
        <v>138</v>
      </c>
      <c r="N66" s="175">
        <f t="shared" si="17"/>
        <v>2</v>
      </c>
      <c r="O66" s="175">
        <f t="shared" si="17"/>
        <v>140</v>
      </c>
      <c r="P66" s="66" t="s">
        <v>73</v>
      </c>
      <c r="Q66" s="298"/>
      <c r="R66" s="300"/>
    </row>
    <row r="67" spans="1:18" s="30" customFormat="1" ht="16.5" customHeight="1" x14ac:dyDescent="0.4">
      <c r="A67" s="300"/>
      <c r="B67" s="298" t="s">
        <v>98</v>
      </c>
      <c r="C67" s="173" t="s">
        <v>149</v>
      </c>
      <c r="D67" s="177">
        <f>D61+D64</f>
        <v>1</v>
      </c>
      <c r="E67" s="177">
        <f t="shared" ref="E67:O67" si="18">E61+E64</f>
        <v>0</v>
      </c>
      <c r="F67" s="177">
        <f t="shared" si="18"/>
        <v>1</v>
      </c>
      <c r="G67" s="177">
        <f t="shared" si="18"/>
        <v>35</v>
      </c>
      <c r="H67" s="177">
        <f t="shared" si="18"/>
        <v>0</v>
      </c>
      <c r="I67" s="177">
        <f t="shared" si="18"/>
        <v>35</v>
      </c>
      <c r="J67" s="177">
        <f t="shared" si="18"/>
        <v>100</v>
      </c>
      <c r="K67" s="177">
        <f t="shared" si="18"/>
        <v>2</v>
      </c>
      <c r="L67" s="177">
        <f t="shared" si="18"/>
        <v>102</v>
      </c>
      <c r="M67" s="177">
        <f t="shared" si="18"/>
        <v>136</v>
      </c>
      <c r="N67" s="177">
        <f t="shared" si="18"/>
        <v>2</v>
      </c>
      <c r="O67" s="177">
        <f t="shared" si="18"/>
        <v>138</v>
      </c>
      <c r="P67" s="29" t="s">
        <v>150</v>
      </c>
      <c r="Q67" s="298" t="s">
        <v>73</v>
      </c>
      <c r="R67" s="300"/>
    </row>
    <row r="68" spans="1:18" s="30" customFormat="1" ht="16.5" customHeight="1" x14ac:dyDescent="0.4">
      <c r="A68" s="300"/>
      <c r="B68" s="298"/>
      <c r="C68" s="67" t="s">
        <v>152</v>
      </c>
      <c r="D68" s="68">
        <f t="shared" ref="D68:O68" si="19">D62+D65</f>
        <v>0</v>
      </c>
      <c r="E68" s="68">
        <f t="shared" si="19"/>
        <v>0</v>
      </c>
      <c r="F68" s="68">
        <f t="shared" si="19"/>
        <v>0</v>
      </c>
      <c r="G68" s="68">
        <f t="shared" si="19"/>
        <v>9</v>
      </c>
      <c r="H68" s="68">
        <f t="shared" si="19"/>
        <v>0</v>
      </c>
      <c r="I68" s="68">
        <f t="shared" si="19"/>
        <v>9</v>
      </c>
      <c r="J68" s="68">
        <f t="shared" si="19"/>
        <v>2</v>
      </c>
      <c r="K68" s="68">
        <f t="shared" si="19"/>
        <v>0</v>
      </c>
      <c r="L68" s="68">
        <f t="shared" si="19"/>
        <v>2</v>
      </c>
      <c r="M68" s="68">
        <f t="shared" si="19"/>
        <v>11</v>
      </c>
      <c r="N68" s="68">
        <f t="shared" si="19"/>
        <v>0</v>
      </c>
      <c r="O68" s="68">
        <f t="shared" si="19"/>
        <v>11</v>
      </c>
      <c r="P68" s="67" t="s">
        <v>153</v>
      </c>
      <c r="Q68" s="298"/>
      <c r="R68" s="300"/>
    </row>
    <row r="69" spans="1:18" s="30" customFormat="1" ht="16.5" customHeight="1" x14ac:dyDescent="0.4">
      <c r="A69" s="300"/>
      <c r="B69" s="298"/>
      <c r="C69" s="172" t="s">
        <v>98</v>
      </c>
      <c r="D69" s="175">
        <f t="shared" ref="D69:O69" si="20">D63+D66</f>
        <v>1</v>
      </c>
      <c r="E69" s="175">
        <f t="shared" si="20"/>
        <v>0</v>
      </c>
      <c r="F69" s="175">
        <f t="shared" si="20"/>
        <v>1</v>
      </c>
      <c r="G69" s="175">
        <f t="shared" si="20"/>
        <v>44</v>
      </c>
      <c r="H69" s="175">
        <f t="shared" si="20"/>
        <v>0</v>
      </c>
      <c r="I69" s="175">
        <f t="shared" si="20"/>
        <v>44</v>
      </c>
      <c r="J69" s="175">
        <f t="shared" si="20"/>
        <v>102</v>
      </c>
      <c r="K69" s="175">
        <f t="shared" si="20"/>
        <v>2</v>
      </c>
      <c r="L69" s="175">
        <f t="shared" si="20"/>
        <v>104</v>
      </c>
      <c r="M69" s="175">
        <f t="shared" si="20"/>
        <v>147</v>
      </c>
      <c r="N69" s="175">
        <f t="shared" si="20"/>
        <v>2</v>
      </c>
      <c r="O69" s="175">
        <f t="shared" si="20"/>
        <v>149</v>
      </c>
      <c r="P69" s="66" t="s">
        <v>73</v>
      </c>
      <c r="Q69" s="298"/>
      <c r="R69" s="300"/>
    </row>
    <row r="70" spans="1:18" s="30" customFormat="1" ht="16.5" customHeight="1" x14ac:dyDescent="0.4">
      <c r="A70" s="300" t="s">
        <v>50</v>
      </c>
      <c r="B70" s="298" t="s">
        <v>93</v>
      </c>
      <c r="C70" s="29" t="s">
        <v>149</v>
      </c>
      <c r="D70" s="20">
        <v>375</v>
      </c>
      <c r="E70" s="20">
        <v>0</v>
      </c>
      <c r="F70" s="20">
        <v>375</v>
      </c>
      <c r="G70" s="20">
        <v>347</v>
      </c>
      <c r="H70" s="20">
        <v>5</v>
      </c>
      <c r="I70" s="20">
        <v>352</v>
      </c>
      <c r="J70" s="20">
        <v>582</v>
      </c>
      <c r="K70" s="20">
        <v>77</v>
      </c>
      <c r="L70" s="20">
        <v>659</v>
      </c>
      <c r="M70" s="20">
        <v>1304</v>
      </c>
      <c r="N70" s="20">
        <v>82</v>
      </c>
      <c r="O70" s="20">
        <v>1386</v>
      </c>
      <c r="P70" s="29" t="s">
        <v>150</v>
      </c>
      <c r="Q70" s="298" t="s">
        <v>151</v>
      </c>
      <c r="R70" s="300" t="s">
        <v>51</v>
      </c>
    </row>
    <row r="71" spans="1:18" s="30" customFormat="1" ht="16.5" customHeight="1" x14ac:dyDescent="0.4">
      <c r="A71" s="300"/>
      <c r="B71" s="298"/>
      <c r="C71" s="67" t="s">
        <v>152</v>
      </c>
      <c r="D71" s="68">
        <v>11</v>
      </c>
      <c r="E71" s="68">
        <v>0</v>
      </c>
      <c r="F71" s="68">
        <v>11</v>
      </c>
      <c r="G71" s="68">
        <v>61</v>
      </c>
      <c r="H71" s="68">
        <v>11</v>
      </c>
      <c r="I71" s="68">
        <v>72</v>
      </c>
      <c r="J71" s="68">
        <v>82</v>
      </c>
      <c r="K71" s="68">
        <v>4</v>
      </c>
      <c r="L71" s="68">
        <v>86</v>
      </c>
      <c r="M71" s="68">
        <v>154</v>
      </c>
      <c r="N71" s="68">
        <v>15</v>
      </c>
      <c r="O71" s="68">
        <v>169</v>
      </c>
      <c r="P71" s="67" t="s">
        <v>153</v>
      </c>
      <c r="Q71" s="298"/>
      <c r="R71" s="300"/>
    </row>
    <row r="72" spans="1:18" s="30" customFormat="1" ht="16.5" customHeight="1" x14ac:dyDescent="0.4">
      <c r="A72" s="300"/>
      <c r="B72" s="298"/>
      <c r="C72" s="66" t="s">
        <v>98</v>
      </c>
      <c r="D72" s="69">
        <f>SUM(D70:D71)</f>
        <v>386</v>
      </c>
      <c r="E72" s="175">
        <f t="shared" ref="E72:O72" si="21">SUM(E70:E71)</f>
        <v>0</v>
      </c>
      <c r="F72" s="175">
        <f t="shared" si="21"/>
        <v>386</v>
      </c>
      <c r="G72" s="175">
        <f t="shared" si="21"/>
        <v>408</v>
      </c>
      <c r="H72" s="175">
        <f t="shared" si="21"/>
        <v>16</v>
      </c>
      <c r="I72" s="175">
        <f t="shared" si="21"/>
        <v>424</v>
      </c>
      <c r="J72" s="175">
        <f t="shared" si="21"/>
        <v>664</v>
      </c>
      <c r="K72" s="175">
        <f t="shared" si="21"/>
        <v>81</v>
      </c>
      <c r="L72" s="175">
        <f t="shared" si="21"/>
        <v>745</v>
      </c>
      <c r="M72" s="175">
        <f t="shared" si="21"/>
        <v>1458</v>
      </c>
      <c r="N72" s="175">
        <f t="shared" si="21"/>
        <v>97</v>
      </c>
      <c r="O72" s="175">
        <f t="shared" si="21"/>
        <v>1555</v>
      </c>
      <c r="P72" s="66" t="s">
        <v>73</v>
      </c>
      <c r="Q72" s="298"/>
      <c r="R72" s="300"/>
    </row>
    <row r="73" spans="1:18" s="30" customFormat="1" ht="16.5" customHeight="1" x14ac:dyDescent="0.4">
      <c r="A73" s="300"/>
      <c r="B73" s="298" t="s">
        <v>96</v>
      </c>
      <c r="C73" s="29" t="s">
        <v>149</v>
      </c>
      <c r="D73" s="20">
        <v>0</v>
      </c>
      <c r="E73" s="20">
        <v>0</v>
      </c>
      <c r="F73" s="20">
        <v>0</v>
      </c>
      <c r="G73" s="20">
        <v>590</v>
      </c>
      <c r="H73" s="20">
        <v>2</v>
      </c>
      <c r="I73" s="20">
        <v>592</v>
      </c>
      <c r="J73" s="20">
        <v>230</v>
      </c>
      <c r="K73" s="20">
        <v>59</v>
      </c>
      <c r="L73" s="20">
        <v>289</v>
      </c>
      <c r="M73" s="20">
        <v>820</v>
      </c>
      <c r="N73" s="20">
        <v>61</v>
      </c>
      <c r="O73" s="20">
        <v>881</v>
      </c>
      <c r="P73" s="29" t="s">
        <v>150</v>
      </c>
      <c r="Q73" s="298" t="s">
        <v>154</v>
      </c>
      <c r="R73" s="300"/>
    </row>
    <row r="74" spans="1:18" s="30" customFormat="1" ht="16.5" customHeight="1" x14ac:dyDescent="0.4">
      <c r="A74" s="300"/>
      <c r="B74" s="298"/>
      <c r="C74" s="67" t="s">
        <v>152</v>
      </c>
      <c r="D74" s="68">
        <v>0</v>
      </c>
      <c r="E74" s="68">
        <v>0</v>
      </c>
      <c r="F74" s="68">
        <v>0</v>
      </c>
      <c r="G74" s="68">
        <v>87</v>
      </c>
      <c r="H74" s="68">
        <v>0</v>
      </c>
      <c r="I74" s="68">
        <v>87</v>
      </c>
      <c r="J74" s="68">
        <v>32</v>
      </c>
      <c r="K74" s="68">
        <v>0</v>
      </c>
      <c r="L74" s="68">
        <v>32</v>
      </c>
      <c r="M74" s="68">
        <v>119</v>
      </c>
      <c r="N74" s="68">
        <v>0</v>
      </c>
      <c r="O74" s="68">
        <v>119</v>
      </c>
      <c r="P74" s="67" t="s">
        <v>153</v>
      </c>
      <c r="Q74" s="298"/>
      <c r="R74" s="300"/>
    </row>
    <row r="75" spans="1:18" s="30" customFormat="1" ht="16.5" customHeight="1" x14ac:dyDescent="0.4">
      <c r="A75" s="300"/>
      <c r="B75" s="298"/>
      <c r="C75" s="66" t="s">
        <v>98</v>
      </c>
      <c r="D75" s="69">
        <f>SUM(D73:D74)</f>
        <v>0</v>
      </c>
      <c r="E75" s="175">
        <f t="shared" ref="E75:O75" si="22">SUM(E73:E74)</f>
        <v>0</v>
      </c>
      <c r="F75" s="175">
        <f t="shared" si="22"/>
        <v>0</v>
      </c>
      <c r="G75" s="175">
        <f t="shared" si="22"/>
        <v>677</v>
      </c>
      <c r="H75" s="175">
        <f t="shared" si="22"/>
        <v>2</v>
      </c>
      <c r="I75" s="175">
        <f t="shared" si="22"/>
        <v>679</v>
      </c>
      <c r="J75" s="175">
        <f t="shared" si="22"/>
        <v>262</v>
      </c>
      <c r="K75" s="175">
        <f t="shared" si="22"/>
        <v>59</v>
      </c>
      <c r="L75" s="175">
        <f t="shared" si="22"/>
        <v>321</v>
      </c>
      <c r="M75" s="175">
        <f t="shared" si="22"/>
        <v>939</v>
      </c>
      <c r="N75" s="175">
        <f t="shared" si="22"/>
        <v>61</v>
      </c>
      <c r="O75" s="175">
        <f t="shared" si="22"/>
        <v>1000</v>
      </c>
      <c r="P75" s="66" t="s">
        <v>73</v>
      </c>
      <c r="Q75" s="298"/>
      <c r="R75" s="300"/>
    </row>
    <row r="76" spans="1:18" s="30" customFormat="1" ht="16.5" customHeight="1" x14ac:dyDescent="0.4">
      <c r="A76" s="300"/>
      <c r="B76" s="298" t="s">
        <v>98</v>
      </c>
      <c r="C76" s="29" t="s">
        <v>149</v>
      </c>
      <c r="D76" s="20">
        <f>D70+D73</f>
        <v>375</v>
      </c>
      <c r="E76" s="177">
        <f t="shared" ref="E76:O76" si="23">E70+E73</f>
        <v>0</v>
      </c>
      <c r="F76" s="177">
        <f t="shared" si="23"/>
        <v>375</v>
      </c>
      <c r="G76" s="177">
        <f t="shared" si="23"/>
        <v>937</v>
      </c>
      <c r="H76" s="177">
        <f t="shared" si="23"/>
        <v>7</v>
      </c>
      <c r="I76" s="177">
        <f t="shared" si="23"/>
        <v>944</v>
      </c>
      <c r="J76" s="177">
        <f t="shared" si="23"/>
        <v>812</v>
      </c>
      <c r="K76" s="177">
        <f t="shared" si="23"/>
        <v>136</v>
      </c>
      <c r="L76" s="177">
        <f t="shared" si="23"/>
        <v>948</v>
      </c>
      <c r="M76" s="177">
        <f t="shared" si="23"/>
        <v>2124</v>
      </c>
      <c r="N76" s="177">
        <f t="shared" si="23"/>
        <v>143</v>
      </c>
      <c r="O76" s="177">
        <f t="shared" si="23"/>
        <v>2267</v>
      </c>
      <c r="P76" s="29" t="s">
        <v>150</v>
      </c>
      <c r="Q76" s="298" t="s">
        <v>73</v>
      </c>
      <c r="R76" s="300"/>
    </row>
    <row r="77" spans="1:18" s="30" customFormat="1" ht="16.5" customHeight="1" x14ac:dyDescent="0.4">
      <c r="A77" s="300"/>
      <c r="B77" s="298"/>
      <c r="C77" s="67" t="s">
        <v>152</v>
      </c>
      <c r="D77" s="68">
        <f>D71+D74</f>
        <v>11</v>
      </c>
      <c r="E77" s="68">
        <f t="shared" ref="E77:O77" si="24">E71+E74</f>
        <v>0</v>
      </c>
      <c r="F77" s="68">
        <f t="shared" si="24"/>
        <v>11</v>
      </c>
      <c r="G77" s="68">
        <f t="shared" si="24"/>
        <v>148</v>
      </c>
      <c r="H77" s="68">
        <f t="shared" si="24"/>
        <v>11</v>
      </c>
      <c r="I77" s="68">
        <f t="shared" si="24"/>
        <v>159</v>
      </c>
      <c r="J77" s="68">
        <f t="shared" si="24"/>
        <v>114</v>
      </c>
      <c r="K77" s="68">
        <f t="shared" si="24"/>
        <v>4</v>
      </c>
      <c r="L77" s="68">
        <f t="shared" si="24"/>
        <v>118</v>
      </c>
      <c r="M77" s="68">
        <f t="shared" si="24"/>
        <v>273</v>
      </c>
      <c r="N77" s="68">
        <f t="shared" si="24"/>
        <v>15</v>
      </c>
      <c r="O77" s="68">
        <f t="shared" si="24"/>
        <v>288</v>
      </c>
      <c r="P77" s="67" t="s">
        <v>153</v>
      </c>
      <c r="Q77" s="298"/>
      <c r="R77" s="300"/>
    </row>
    <row r="78" spans="1:18" s="30" customFormat="1" ht="16.5" customHeight="1" thickBot="1" x14ac:dyDescent="0.45">
      <c r="A78" s="301"/>
      <c r="B78" s="299"/>
      <c r="C78" s="73" t="s">
        <v>98</v>
      </c>
      <c r="D78" s="74">
        <f>SUM(D76:D77)</f>
        <v>386</v>
      </c>
      <c r="E78" s="176">
        <f t="shared" ref="E78:O78" si="25">SUM(E76:E77)</f>
        <v>0</v>
      </c>
      <c r="F78" s="176">
        <f t="shared" si="25"/>
        <v>386</v>
      </c>
      <c r="G78" s="176">
        <f t="shared" si="25"/>
        <v>1085</v>
      </c>
      <c r="H78" s="176">
        <f t="shared" si="25"/>
        <v>18</v>
      </c>
      <c r="I78" s="176">
        <f t="shared" si="25"/>
        <v>1103</v>
      </c>
      <c r="J78" s="176">
        <f t="shared" si="25"/>
        <v>926</v>
      </c>
      <c r="K78" s="176">
        <f t="shared" si="25"/>
        <v>140</v>
      </c>
      <c r="L78" s="176">
        <f t="shared" si="25"/>
        <v>1066</v>
      </c>
      <c r="M78" s="176">
        <f t="shared" si="25"/>
        <v>2397</v>
      </c>
      <c r="N78" s="176">
        <f t="shared" si="25"/>
        <v>158</v>
      </c>
      <c r="O78" s="176">
        <f t="shared" si="25"/>
        <v>2555</v>
      </c>
      <c r="P78" s="73" t="s">
        <v>73</v>
      </c>
      <c r="Q78" s="299"/>
      <c r="R78" s="301"/>
    </row>
    <row r="79" spans="1:18" s="30" customFormat="1" ht="16.5" customHeight="1" thickTop="1" x14ac:dyDescent="0.4"/>
    <row r="80" spans="1:18" s="30" customFormat="1" ht="16.5" customHeight="1" x14ac:dyDescent="0.4">
      <c r="A80" s="280" t="s">
        <v>188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</row>
    <row r="81" spans="1:18" s="30" customFormat="1" ht="16.5" customHeight="1" x14ac:dyDescent="0.4">
      <c r="A81" s="281" t="s">
        <v>197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</row>
    <row r="82" spans="1:18" s="30" customFormat="1" ht="16.5" customHeight="1" thickBot="1" x14ac:dyDescent="0.45">
      <c r="A82" s="282"/>
      <c r="B82" s="282"/>
      <c r="C82" s="282"/>
      <c r="D82" s="282"/>
      <c r="E82" s="27"/>
      <c r="F82" s="27"/>
      <c r="G82" s="27"/>
      <c r="H82" s="27"/>
      <c r="I82" s="27"/>
      <c r="J82" s="27"/>
      <c r="K82" s="27"/>
      <c r="L82" s="27"/>
      <c r="M82" s="27"/>
      <c r="O82" s="283"/>
      <c r="P82" s="283"/>
      <c r="Q82" s="283"/>
      <c r="R82" s="283"/>
    </row>
    <row r="83" spans="1:18" s="30" customFormat="1" ht="16.5" customHeight="1" thickTop="1" x14ac:dyDescent="0.4">
      <c r="A83" s="284" t="s">
        <v>19</v>
      </c>
      <c r="B83" s="237" t="s">
        <v>76</v>
      </c>
      <c r="C83" s="288" t="s">
        <v>136</v>
      </c>
      <c r="D83" s="237" t="s">
        <v>137</v>
      </c>
      <c r="E83" s="237"/>
      <c r="F83" s="237"/>
      <c r="G83" s="237" t="s">
        <v>138</v>
      </c>
      <c r="H83" s="237"/>
      <c r="I83" s="237"/>
      <c r="J83" s="237"/>
      <c r="K83" s="237"/>
      <c r="L83" s="237"/>
      <c r="M83" s="237" t="s">
        <v>139</v>
      </c>
      <c r="N83" s="237"/>
      <c r="O83" s="237"/>
      <c r="P83" s="237" t="s">
        <v>140</v>
      </c>
      <c r="Q83" s="291" t="s">
        <v>84</v>
      </c>
      <c r="R83" s="284" t="s">
        <v>26</v>
      </c>
    </row>
    <row r="84" spans="1:18" s="30" customFormat="1" ht="16.5" customHeight="1" x14ac:dyDescent="0.4">
      <c r="A84" s="285"/>
      <c r="B84" s="287"/>
      <c r="C84" s="289"/>
      <c r="D84" s="287"/>
      <c r="E84" s="287"/>
      <c r="F84" s="287"/>
      <c r="G84" s="287" t="s">
        <v>141</v>
      </c>
      <c r="H84" s="287"/>
      <c r="I84" s="287"/>
      <c r="J84" s="287" t="s">
        <v>142</v>
      </c>
      <c r="K84" s="287"/>
      <c r="L84" s="287"/>
      <c r="M84" s="287"/>
      <c r="N84" s="287"/>
      <c r="O84" s="287"/>
      <c r="P84" s="287"/>
      <c r="Q84" s="292"/>
      <c r="R84" s="285"/>
    </row>
    <row r="85" spans="1:18" s="30" customFormat="1" ht="16.5" customHeight="1" x14ac:dyDescent="0.4">
      <c r="A85" s="285"/>
      <c r="B85" s="287"/>
      <c r="C85" s="289"/>
      <c r="D85" s="66" t="s">
        <v>143</v>
      </c>
      <c r="E85" s="66" t="s">
        <v>133</v>
      </c>
      <c r="F85" s="66" t="s">
        <v>72</v>
      </c>
      <c r="G85" s="66" t="s">
        <v>143</v>
      </c>
      <c r="H85" s="66" t="s">
        <v>133</v>
      </c>
      <c r="I85" s="66" t="s">
        <v>72</v>
      </c>
      <c r="J85" s="66" t="s">
        <v>143</v>
      </c>
      <c r="K85" s="66" t="s">
        <v>133</v>
      </c>
      <c r="L85" s="66" t="s">
        <v>72</v>
      </c>
      <c r="M85" s="66" t="s">
        <v>143</v>
      </c>
      <c r="N85" s="66" t="s">
        <v>133</v>
      </c>
      <c r="O85" s="66" t="s">
        <v>72</v>
      </c>
      <c r="P85" s="287"/>
      <c r="Q85" s="292"/>
      <c r="R85" s="285"/>
    </row>
    <row r="86" spans="1:18" s="30" customFormat="1" ht="16.5" customHeight="1" x14ac:dyDescent="0.4">
      <c r="A86" s="285"/>
      <c r="B86" s="287"/>
      <c r="C86" s="289"/>
      <c r="D86" s="297" t="s">
        <v>144</v>
      </c>
      <c r="E86" s="297"/>
      <c r="F86" s="297"/>
      <c r="G86" s="297" t="s">
        <v>145</v>
      </c>
      <c r="H86" s="297"/>
      <c r="I86" s="297"/>
      <c r="J86" s="297"/>
      <c r="K86" s="297"/>
      <c r="L86" s="297"/>
      <c r="M86" s="287" t="s">
        <v>73</v>
      </c>
      <c r="N86" s="287"/>
      <c r="O86" s="287"/>
      <c r="P86" s="287"/>
      <c r="Q86" s="292"/>
      <c r="R86" s="285"/>
    </row>
    <row r="87" spans="1:18" s="30" customFormat="1" ht="16.5" customHeight="1" x14ac:dyDescent="0.4">
      <c r="A87" s="285"/>
      <c r="B87" s="287"/>
      <c r="C87" s="289"/>
      <c r="D87" s="297"/>
      <c r="E87" s="297"/>
      <c r="F87" s="297"/>
      <c r="G87" s="297" t="s">
        <v>146</v>
      </c>
      <c r="H87" s="297"/>
      <c r="I87" s="297"/>
      <c r="J87" s="297" t="s">
        <v>147</v>
      </c>
      <c r="K87" s="297"/>
      <c r="L87" s="297"/>
      <c r="M87" s="287"/>
      <c r="N87" s="287"/>
      <c r="O87" s="287"/>
      <c r="P87" s="287"/>
      <c r="Q87" s="292"/>
      <c r="R87" s="285"/>
    </row>
    <row r="88" spans="1:18" s="30" customFormat="1" ht="16.5" customHeight="1" x14ac:dyDescent="0.4">
      <c r="A88" s="286"/>
      <c r="B88" s="238"/>
      <c r="C88" s="290"/>
      <c r="D88" s="70" t="s">
        <v>148</v>
      </c>
      <c r="E88" s="76" t="s">
        <v>134</v>
      </c>
      <c r="F88" s="70" t="s">
        <v>73</v>
      </c>
      <c r="G88" s="70" t="s">
        <v>148</v>
      </c>
      <c r="H88" s="76" t="s">
        <v>134</v>
      </c>
      <c r="I88" s="70" t="s">
        <v>73</v>
      </c>
      <c r="J88" s="70" t="s">
        <v>148</v>
      </c>
      <c r="K88" s="76" t="s">
        <v>134</v>
      </c>
      <c r="L88" s="70" t="s">
        <v>73</v>
      </c>
      <c r="M88" s="70" t="s">
        <v>148</v>
      </c>
      <c r="N88" s="76" t="s">
        <v>134</v>
      </c>
      <c r="O88" s="70" t="s">
        <v>73</v>
      </c>
      <c r="P88" s="238"/>
      <c r="Q88" s="293"/>
      <c r="R88" s="286"/>
    </row>
    <row r="89" spans="1:18" s="30" customFormat="1" ht="18.649999999999999" customHeight="1" x14ac:dyDescent="0.4">
      <c r="A89" s="306" t="s">
        <v>52</v>
      </c>
      <c r="B89" s="307" t="s">
        <v>93</v>
      </c>
      <c r="C89" s="61" t="s">
        <v>149</v>
      </c>
      <c r="D89" s="59">
        <v>9</v>
      </c>
      <c r="E89" s="59">
        <v>0</v>
      </c>
      <c r="F89" s="59">
        <v>9</v>
      </c>
      <c r="G89" s="59">
        <v>2</v>
      </c>
      <c r="H89" s="59">
        <v>0</v>
      </c>
      <c r="I89" s="59">
        <v>2</v>
      </c>
      <c r="J89" s="59">
        <v>25</v>
      </c>
      <c r="K89" s="59">
        <v>0</v>
      </c>
      <c r="L89" s="59">
        <v>25</v>
      </c>
      <c r="M89" s="59">
        <v>36</v>
      </c>
      <c r="N89" s="59">
        <v>0</v>
      </c>
      <c r="O89" s="59">
        <v>36</v>
      </c>
      <c r="P89" s="61" t="s">
        <v>150</v>
      </c>
      <c r="Q89" s="307" t="s">
        <v>151</v>
      </c>
      <c r="R89" s="306" t="s">
        <v>53</v>
      </c>
    </row>
    <row r="90" spans="1:18" s="30" customFormat="1" ht="18.649999999999999" customHeight="1" x14ac:dyDescent="0.4">
      <c r="A90" s="300"/>
      <c r="B90" s="298"/>
      <c r="C90" s="67" t="s">
        <v>152</v>
      </c>
      <c r="D90" s="68">
        <v>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2</v>
      </c>
      <c r="K90" s="68">
        <v>0</v>
      </c>
      <c r="L90" s="68">
        <v>2</v>
      </c>
      <c r="M90" s="68">
        <v>2</v>
      </c>
      <c r="N90" s="68">
        <v>0</v>
      </c>
      <c r="O90" s="68">
        <v>2</v>
      </c>
      <c r="P90" s="67" t="s">
        <v>153</v>
      </c>
      <c r="Q90" s="298"/>
      <c r="R90" s="300"/>
    </row>
    <row r="91" spans="1:18" s="30" customFormat="1" ht="18.649999999999999" customHeight="1" x14ac:dyDescent="0.4">
      <c r="A91" s="300"/>
      <c r="B91" s="298"/>
      <c r="C91" s="66" t="s">
        <v>98</v>
      </c>
      <c r="D91" s="69">
        <f>SUM(D89:D90)</f>
        <v>9</v>
      </c>
      <c r="E91" s="175">
        <f t="shared" ref="E91:O91" si="26">SUM(E89:E90)</f>
        <v>0</v>
      </c>
      <c r="F91" s="175">
        <f t="shared" si="26"/>
        <v>9</v>
      </c>
      <c r="G91" s="175">
        <f t="shared" si="26"/>
        <v>2</v>
      </c>
      <c r="H91" s="175">
        <f t="shared" si="26"/>
        <v>0</v>
      </c>
      <c r="I91" s="175">
        <f t="shared" si="26"/>
        <v>2</v>
      </c>
      <c r="J91" s="175">
        <f t="shared" si="26"/>
        <v>27</v>
      </c>
      <c r="K91" s="175">
        <f t="shared" si="26"/>
        <v>0</v>
      </c>
      <c r="L91" s="175">
        <f t="shared" si="26"/>
        <v>27</v>
      </c>
      <c r="M91" s="175">
        <f t="shared" si="26"/>
        <v>38</v>
      </c>
      <c r="N91" s="175">
        <f t="shared" si="26"/>
        <v>0</v>
      </c>
      <c r="O91" s="175">
        <f t="shared" si="26"/>
        <v>38</v>
      </c>
      <c r="P91" s="66" t="s">
        <v>73</v>
      </c>
      <c r="Q91" s="298"/>
      <c r="R91" s="300"/>
    </row>
    <row r="92" spans="1:18" s="30" customFormat="1" ht="18.649999999999999" customHeight="1" x14ac:dyDescent="0.4">
      <c r="A92" s="300" t="s">
        <v>54</v>
      </c>
      <c r="B92" s="298" t="s">
        <v>93</v>
      </c>
      <c r="C92" s="29" t="s">
        <v>149</v>
      </c>
      <c r="D92" s="20">
        <v>524</v>
      </c>
      <c r="E92" s="20">
        <v>0</v>
      </c>
      <c r="F92" s="20">
        <v>524</v>
      </c>
      <c r="G92" s="20">
        <v>511</v>
      </c>
      <c r="H92" s="20">
        <v>19</v>
      </c>
      <c r="I92" s="20">
        <v>530</v>
      </c>
      <c r="J92" s="20">
        <v>688</v>
      </c>
      <c r="K92" s="20">
        <v>336</v>
      </c>
      <c r="L92" s="20">
        <v>1024</v>
      </c>
      <c r="M92" s="20">
        <v>1723</v>
      </c>
      <c r="N92" s="20">
        <v>355</v>
      </c>
      <c r="O92" s="20">
        <v>2078</v>
      </c>
      <c r="P92" s="29" t="s">
        <v>150</v>
      </c>
      <c r="Q92" s="298" t="s">
        <v>151</v>
      </c>
      <c r="R92" s="300" t="s">
        <v>55</v>
      </c>
    </row>
    <row r="93" spans="1:18" s="30" customFormat="1" ht="18.649999999999999" customHeight="1" x14ac:dyDescent="0.4">
      <c r="A93" s="300"/>
      <c r="B93" s="298"/>
      <c r="C93" s="67" t="s">
        <v>152</v>
      </c>
      <c r="D93" s="68">
        <v>0</v>
      </c>
      <c r="E93" s="68">
        <v>0</v>
      </c>
      <c r="F93" s="68">
        <v>0</v>
      </c>
      <c r="G93" s="68">
        <v>9</v>
      </c>
      <c r="H93" s="68">
        <v>0</v>
      </c>
      <c r="I93" s="68">
        <v>9</v>
      </c>
      <c r="J93" s="68">
        <v>9</v>
      </c>
      <c r="K93" s="68">
        <v>0</v>
      </c>
      <c r="L93" s="68">
        <v>9</v>
      </c>
      <c r="M93" s="68">
        <v>18</v>
      </c>
      <c r="N93" s="68">
        <v>0</v>
      </c>
      <c r="O93" s="68">
        <v>18</v>
      </c>
      <c r="P93" s="67" t="s">
        <v>153</v>
      </c>
      <c r="Q93" s="298"/>
      <c r="R93" s="300"/>
    </row>
    <row r="94" spans="1:18" s="30" customFormat="1" ht="18.649999999999999" customHeight="1" x14ac:dyDescent="0.4">
      <c r="A94" s="300"/>
      <c r="B94" s="298"/>
      <c r="C94" s="66" t="s">
        <v>98</v>
      </c>
      <c r="D94" s="69">
        <f>SUM(D92:D93)</f>
        <v>524</v>
      </c>
      <c r="E94" s="175">
        <f t="shared" ref="E94:O94" si="27">SUM(E92:E93)</f>
        <v>0</v>
      </c>
      <c r="F94" s="175">
        <f t="shared" si="27"/>
        <v>524</v>
      </c>
      <c r="G94" s="175">
        <f t="shared" si="27"/>
        <v>520</v>
      </c>
      <c r="H94" s="175">
        <f t="shared" si="27"/>
        <v>19</v>
      </c>
      <c r="I94" s="175">
        <f t="shared" si="27"/>
        <v>539</v>
      </c>
      <c r="J94" s="175">
        <f t="shared" si="27"/>
        <v>697</v>
      </c>
      <c r="K94" s="175">
        <f t="shared" si="27"/>
        <v>336</v>
      </c>
      <c r="L94" s="175">
        <f t="shared" si="27"/>
        <v>1033</v>
      </c>
      <c r="M94" s="175">
        <f t="shared" si="27"/>
        <v>1741</v>
      </c>
      <c r="N94" s="175">
        <f t="shared" si="27"/>
        <v>355</v>
      </c>
      <c r="O94" s="175">
        <f t="shared" si="27"/>
        <v>2096</v>
      </c>
      <c r="P94" s="66" t="s">
        <v>73</v>
      </c>
      <c r="Q94" s="298"/>
      <c r="R94" s="300"/>
    </row>
    <row r="95" spans="1:18" s="30" customFormat="1" ht="18.649999999999999" customHeight="1" x14ac:dyDescent="0.4">
      <c r="A95" s="300" t="s">
        <v>56</v>
      </c>
      <c r="B95" s="298" t="s">
        <v>93</v>
      </c>
      <c r="C95" s="29" t="s">
        <v>149</v>
      </c>
      <c r="D95" s="20">
        <v>11</v>
      </c>
      <c r="E95" s="20">
        <v>0</v>
      </c>
      <c r="F95" s="20">
        <v>11</v>
      </c>
      <c r="G95" s="20">
        <v>6</v>
      </c>
      <c r="H95" s="20">
        <v>0</v>
      </c>
      <c r="I95" s="20">
        <v>6</v>
      </c>
      <c r="J95" s="20">
        <v>6</v>
      </c>
      <c r="K95" s="20">
        <v>0</v>
      </c>
      <c r="L95" s="20">
        <v>6</v>
      </c>
      <c r="M95" s="20">
        <v>23</v>
      </c>
      <c r="N95" s="20">
        <v>0</v>
      </c>
      <c r="O95" s="20">
        <v>23</v>
      </c>
      <c r="P95" s="29" t="s">
        <v>150</v>
      </c>
      <c r="Q95" s="298" t="s">
        <v>151</v>
      </c>
      <c r="R95" s="300" t="s">
        <v>57</v>
      </c>
    </row>
    <row r="96" spans="1:18" s="30" customFormat="1" ht="18.649999999999999" customHeight="1" x14ac:dyDescent="0.4">
      <c r="A96" s="300"/>
      <c r="B96" s="298"/>
      <c r="C96" s="67" t="s">
        <v>152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7" t="s">
        <v>153</v>
      </c>
      <c r="Q96" s="298"/>
      <c r="R96" s="300"/>
    </row>
    <row r="97" spans="1:18" s="30" customFormat="1" ht="18.649999999999999" customHeight="1" x14ac:dyDescent="0.4">
      <c r="A97" s="300"/>
      <c r="B97" s="298"/>
      <c r="C97" s="66" t="s">
        <v>98</v>
      </c>
      <c r="D97" s="69">
        <f>SUM(D95:D96)</f>
        <v>11</v>
      </c>
      <c r="E97" s="175">
        <f t="shared" ref="E97:O97" si="28">SUM(E95:E96)</f>
        <v>0</v>
      </c>
      <c r="F97" s="175">
        <f t="shared" si="28"/>
        <v>11</v>
      </c>
      <c r="G97" s="175">
        <f t="shared" si="28"/>
        <v>6</v>
      </c>
      <c r="H97" s="175">
        <f t="shared" si="28"/>
        <v>0</v>
      </c>
      <c r="I97" s="175">
        <f t="shared" si="28"/>
        <v>6</v>
      </c>
      <c r="J97" s="175">
        <f t="shared" si="28"/>
        <v>6</v>
      </c>
      <c r="K97" s="175">
        <f t="shared" si="28"/>
        <v>0</v>
      </c>
      <c r="L97" s="175">
        <f t="shared" si="28"/>
        <v>6</v>
      </c>
      <c r="M97" s="175">
        <f t="shared" si="28"/>
        <v>23</v>
      </c>
      <c r="N97" s="175">
        <f t="shared" si="28"/>
        <v>0</v>
      </c>
      <c r="O97" s="175">
        <f t="shared" si="28"/>
        <v>23</v>
      </c>
      <c r="P97" s="66" t="s">
        <v>73</v>
      </c>
      <c r="Q97" s="298"/>
      <c r="R97" s="300"/>
    </row>
    <row r="98" spans="1:18" s="30" customFormat="1" ht="18.649999999999999" customHeight="1" x14ac:dyDescent="0.4">
      <c r="A98" s="300" t="s">
        <v>58</v>
      </c>
      <c r="B98" s="298" t="s">
        <v>93</v>
      </c>
      <c r="C98" s="29" t="s">
        <v>149</v>
      </c>
      <c r="D98" s="20">
        <v>2</v>
      </c>
      <c r="E98" s="20">
        <v>0</v>
      </c>
      <c r="F98" s="20">
        <v>2</v>
      </c>
      <c r="G98" s="20">
        <v>3</v>
      </c>
      <c r="H98" s="20">
        <v>0</v>
      </c>
      <c r="I98" s="20">
        <v>3</v>
      </c>
      <c r="J98" s="20">
        <v>2</v>
      </c>
      <c r="K98" s="20">
        <v>0</v>
      </c>
      <c r="L98" s="20">
        <v>2</v>
      </c>
      <c r="M98" s="20">
        <v>7</v>
      </c>
      <c r="N98" s="20">
        <v>0</v>
      </c>
      <c r="O98" s="20">
        <v>7</v>
      </c>
      <c r="P98" s="29" t="s">
        <v>150</v>
      </c>
      <c r="Q98" s="298" t="s">
        <v>151</v>
      </c>
      <c r="R98" s="300" t="s">
        <v>59</v>
      </c>
    </row>
    <row r="99" spans="1:18" s="30" customFormat="1" ht="18.649999999999999" customHeight="1" x14ac:dyDescent="0.4">
      <c r="A99" s="300"/>
      <c r="B99" s="298"/>
      <c r="C99" s="67" t="s">
        <v>152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3</v>
      </c>
      <c r="K99" s="68">
        <v>0</v>
      </c>
      <c r="L99" s="68">
        <v>3</v>
      </c>
      <c r="M99" s="68">
        <v>3</v>
      </c>
      <c r="N99" s="68">
        <v>0</v>
      </c>
      <c r="O99" s="68">
        <v>3</v>
      </c>
      <c r="P99" s="67" t="s">
        <v>153</v>
      </c>
      <c r="Q99" s="298"/>
      <c r="R99" s="300"/>
    </row>
    <row r="100" spans="1:18" s="30" customFormat="1" ht="18.649999999999999" customHeight="1" x14ac:dyDescent="0.4">
      <c r="A100" s="300"/>
      <c r="B100" s="298"/>
      <c r="C100" s="66" t="s">
        <v>98</v>
      </c>
      <c r="D100" s="69">
        <f>SUM(D98:D99)</f>
        <v>2</v>
      </c>
      <c r="E100" s="175">
        <f t="shared" ref="E100:O100" si="29">SUM(E98:E99)</f>
        <v>0</v>
      </c>
      <c r="F100" s="175">
        <f t="shared" si="29"/>
        <v>2</v>
      </c>
      <c r="G100" s="175">
        <f t="shared" si="29"/>
        <v>3</v>
      </c>
      <c r="H100" s="175">
        <f t="shared" si="29"/>
        <v>0</v>
      </c>
      <c r="I100" s="175">
        <f t="shared" si="29"/>
        <v>3</v>
      </c>
      <c r="J100" s="175">
        <f t="shared" si="29"/>
        <v>5</v>
      </c>
      <c r="K100" s="175">
        <f t="shared" si="29"/>
        <v>0</v>
      </c>
      <c r="L100" s="175">
        <f t="shared" si="29"/>
        <v>5</v>
      </c>
      <c r="M100" s="175">
        <f t="shared" si="29"/>
        <v>10</v>
      </c>
      <c r="N100" s="175">
        <f t="shared" si="29"/>
        <v>0</v>
      </c>
      <c r="O100" s="175">
        <f t="shared" si="29"/>
        <v>10</v>
      </c>
      <c r="P100" s="66" t="s">
        <v>73</v>
      </c>
      <c r="Q100" s="298"/>
      <c r="R100" s="300"/>
    </row>
    <row r="101" spans="1:18" s="30" customFormat="1" ht="18.649999999999999" customHeight="1" x14ac:dyDescent="0.4">
      <c r="A101" s="300" t="s">
        <v>60</v>
      </c>
      <c r="B101" s="298" t="s">
        <v>93</v>
      </c>
      <c r="C101" s="29" t="s">
        <v>149</v>
      </c>
      <c r="D101" s="20">
        <v>201</v>
      </c>
      <c r="E101" s="20">
        <v>0</v>
      </c>
      <c r="F101" s="20">
        <v>201</v>
      </c>
      <c r="G101" s="20">
        <v>202</v>
      </c>
      <c r="H101" s="20">
        <v>3</v>
      </c>
      <c r="I101" s="20">
        <v>205</v>
      </c>
      <c r="J101" s="20">
        <v>322</v>
      </c>
      <c r="K101" s="20">
        <v>8</v>
      </c>
      <c r="L101" s="20">
        <v>330</v>
      </c>
      <c r="M101" s="20">
        <v>725</v>
      </c>
      <c r="N101" s="20">
        <v>11</v>
      </c>
      <c r="O101" s="20">
        <v>736</v>
      </c>
      <c r="P101" s="29" t="s">
        <v>150</v>
      </c>
      <c r="Q101" s="298" t="s">
        <v>151</v>
      </c>
      <c r="R101" s="300" t="s">
        <v>61</v>
      </c>
    </row>
    <row r="102" spans="1:18" s="30" customFormat="1" ht="18.649999999999999" customHeight="1" x14ac:dyDescent="0.4">
      <c r="A102" s="300"/>
      <c r="B102" s="298"/>
      <c r="C102" s="67" t="s">
        <v>152</v>
      </c>
      <c r="D102" s="68">
        <v>0</v>
      </c>
      <c r="E102" s="68">
        <v>0</v>
      </c>
      <c r="F102" s="68">
        <v>0</v>
      </c>
      <c r="G102" s="68">
        <v>2</v>
      </c>
      <c r="H102" s="68">
        <v>0</v>
      </c>
      <c r="I102" s="68">
        <v>2</v>
      </c>
      <c r="J102" s="68">
        <v>39</v>
      </c>
      <c r="K102" s="68">
        <v>0</v>
      </c>
      <c r="L102" s="68">
        <v>39</v>
      </c>
      <c r="M102" s="68">
        <v>41</v>
      </c>
      <c r="N102" s="68">
        <v>0</v>
      </c>
      <c r="O102" s="68">
        <v>41</v>
      </c>
      <c r="P102" s="67" t="s">
        <v>153</v>
      </c>
      <c r="Q102" s="298"/>
      <c r="R102" s="300"/>
    </row>
    <row r="103" spans="1:18" s="30" customFormat="1" ht="18.649999999999999" customHeight="1" thickBot="1" x14ac:dyDescent="0.45">
      <c r="A103" s="301"/>
      <c r="B103" s="299"/>
      <c r="C103" s="73" t="s">
        <v>98</v>
      </c>
      <c r="D103" s="74">
        <f>SUM(D101:D102)</f>
        <v>201</v>
      </c>
      <c r="E103" s="176">
        <f t="shared" ref="E103:O103" si="30">SUM(E101:E102)</f>
        <v>0</v>
      </c>
      <c r="F103" s="176">
        <f t="shared" si="30"/>
        <v>201</v>
      </c>
      <c r="G103" s="176">
        <f t="shared" si="30"/>
        <v>204</v>
      </c>
      <c r="H103" s="176">
        <f t="shared" si="30"/>
        <v>3</v>
      </c>
      <c r="I103" s="176">
        <f t="shared" si="30"/>
        <v>207</v>
      </c>
      <c r="J103" s="176">
        <f t="shared" si="30"/>
        <v>361</v>
      </c>
      <c r="K103" s="176">
        <f t="shared" si="30"/>
        <v>8</v>
      </c>
      <c r="L103" s="176">
        <f t="shared" si="30"/>
        <v>369</v>
      </c>
      <c r="M103" s="176">
        <f t="shared" si="30"/>
        <v>766</v>
      </c>
      <c r="N103" s="176">
        <f t="shared" si="30"/>
        <v>11</v>
      </c>
      <c r="O103" s="176">
        <f t="shared" si="30"/>
        <v>777</v>
      </c>
      <c r="P103" s="73" t="s">
        <v>73</v>
      </c>
      <c r="Q103" s="299"/>
      <c r="R103" s="301"/>
    </row>
    <row r="104" spans="1:18" s="30" customFormat="1" ht="18.649999999999999" customHeight="1" thickTop="1" x14ac:dyDescent="0.4"/>
    <row r="105" spans="1:18" s="30" customFormat="1" ht="18.649999999999999" customHeight="1" x14ac:dyDescent="0.4"/>
    <row r="106" spans="1:18" s="30" customFormat="1" ht="18.649999999999999" customHeight="1" x14ac:dyDescent="0.4"/>
    <row r="107" spans="1:18" s="30" customFormat="1" ht="18.649999999999999" customHeight="1" x14ac:dyDescent="0.4">
      <c r="A107" s="280" t="s">
        <v>188</v>
      </c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</row>
    <row r="108" spans="1:18" s="30" customFormat="1" ht="18.649999999999999" customHeight="1" x14ac:dyDescent="0.4">
      <c r="A108" s="281" t="s">
        <v>197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</row>
    <row r="109" spans="1:18" s="30" customFormat="1" ht="18.649999999999999" customHeight="1" thickBot="1" x14ac:dyDescent="0.45">
      <c r="A109" s="282"/>
      <c r="B109" s="282"/>
      <c r="C109" s="282"/>
      <c r="D109" s="282"/>
      <c r="E109" s="27"/>
      <c r="F109" s="27"/>
      <c r="G109" s="27"/>
      <c r="H109" s="27"/>
      <c r="I109" s="27"/>
      <c r="J109" s="27"/>
      <c r="K109" s="27"/>
      <c r="L109" s="27"/>
      <c r="M109" s="27"/>
      <c r="O109" s="283"/>
      <c r="P109" s="283"/>
      <c r="Q109" s="283"/>
      <c r="R109" s="283"/>
    </row>
    <row r="110" spans="1:18" s="30" customFormat="1" ht="18.649999999999999" customHeight="1" thickTop="1" x14ac:dyDescent="0.4">
      <c r="A110" s="284" t="s">
        <v>19</v>
      </c>
      <c r="B110" s="237" t="s">
        <v>76</v>
      </c>
      <c r="C110" s="288" t="s">
        <v>136</v>
      </c>
      <c r="D110" s="237" t="s">
        <v>137</v>
      </c>
      <c r="E110" s="237"/>
      <c r="F110" s="237"/>
      <c r="G110" s="237" t="s">
        <v>138</v>
      </c>
      <c r="H110" s="237"/>
      <c r="I110" s="237"/>
      <c r="J110" s="237"/>
      <c r="K110" s="237"/>
      <c r="L110" s="237"/>
      <c r="M110" s="237" t="s">
        <v>139</v>
      </c>
      <c r="N110" s="237"/>
      <c r="O110" s="237"/>
      <c r="P110" s="288" t="s">
        <v>140</v>
      </c>
      <c r="Q110" s="291" t="s">
        <v>84</v>
      </c>
      <c r="R110" s="294" t="s">
        <v>26</v>
      </c>
    </row>
    <row r="111" spans="1:18" s="30" customFormat="1" ht="18.649999999999999" customHeight="1" x14ac:dyDescent="0.4">
      <c r="A111" s="285"/>
      <c r="B111" s="287"/>
      <c r="C111" s="289"/>
      <c r="D111" s="287"/>
      <c r="E111" s="287"/>
      <c r="F111" s="287"/>
      <c r="G111" s="287" t="s">
        <v>141</v>
      </c>
      <c r="H111" s="287"/>
      <c r="I111" s="287"/>
      <c r="J111" s="287" t="s">
        <v>142</v>
      </c>
      <c r="K111" s="287"/>
      <c r="L111" s="287"/>
      <c r="M111" s="287"/>
      <c r="N111" s="287"/>
      <c r="O111" s="287"/>
      <c r="P111" s="289"/>
      <c r="Q111" s="292"/>
      <c r="R111" s="295"/>
    </row>
    <row r="112" spans="1:18" s="30" customFormat="1" ht="18.649999999999999" customHeight="1" x14ac:dyDescent="0.4">
      <c r="A112" s="285"/>
      <c r="B112" s="287"/>
      <c r="C112" s="289"/>
      <c r="D112" s="66" t="s">
        <v>143</v>
      </c>
      <c r="E112" s="66" t="s">
        <v>133</v>
      </c>
      <c r="F112" s="66" t="s">
        <v>72</v>
      </c>
      <c r="G112" s="66" t="s">
        <v>143</v>
      </c>
      <c r="H112" s="66" t="s">
        <v>133</v>
      </c>
      <c r="I112" s="66" t="s">
        <v>72</v>
      </c>
      <c r="J112" s="66" t="s">
        <v>143</v>
      </c>
      <c r="K112" s="66" t="s">
        <v>133</v>
      </c>
      <c r="L112" s="66" t="s">
        <v>72</v>
      </c>
      <c r="M112" s="66" t="s">
        <v>143</v>
      </c>
      <c r="N112" s="66" t="s">
        <v>133</v>
      </c>
      <c r="O112" s="66" t="s">
        <v>72</v>
      </c>
      <c r="P112" s="289"/>
      <c r="Q112" s="292"/>
      <c r="R112" s="295"/>
    </row>
    <row r="113" spans="1:18" s="30" customFormat="1" ht="18.649999999999999" customHeight="1" x14ac:dyDescent="0.4">
      <c r="A113" s="285"/>
      <c r="B113" s="287"/>
      <c r="C113" s="289"/>
      <c r="D113" s="297" t="s">
        <v>144</v>
      </c>
      <c r="E113" s="297"/>
      <c r="F113" s="297"/>
      <c r="G113" s="297" t="s">
        <v>145</v>
      </c>
      <c r="H113" s="297"/>
      <c r="I113" s="297"/>
      <c r="J113" s="297"/>
      <c r="K113" s="297"/>
      <c r="L113" s="297"/>
      <c r="M113" s="287" t="s">
        <v>73</v>
      </c>
      <c r="N113" s="287"/>
      <c r="O113" s="287"/>
      <c r="P113" s="289"/>
      <c r="Q113" s="292"/>
      <c r="R113" s="295"/>
    </row>
    <row r="114" spans="1:18" s="30" customFormat="1" ht="18.649999999999999" customHeight="1" x14ac:dyDescent="0.4">
      <c r="A114" s="285"/>
      <c r="B114" s="287"/>
      <c r="C114" s="289"/>
      <c r="D114" s="297"/>
      <c r="E114" s="297"/>
      <c r="F114" s="297"/>
      <c r="G114" s="297" t="s">
        <v>146</v>
      </c>
      <c r="H114" s="297"/>
      <c r="I114" s="297"/>
      <c r="J114" s="297" t="s">
        <v>147</v>
      </c>
      <c r="K114" s="297"/>
      <c r="L114" s="297"/>
      <c r="M114" s="287"/>
      <c r="N114" s="287"/>
      <c r="O114" s="287"/>
      <c r="P114" s="289"/>
      <c r="Q114" s="292"/>
      <c r="R114" s="295"/>
    </row>
    <row r="115" spans="1:18" s="30" customFormat="1" ht="18.649999999999999" customHeight="1" x14ac:dyDescent="0.4">
      <c r="A115" s="286"/>
      <c r="B115" s="238"/>
      <c r="C115" s="290"/>
      <c r="D115" s="70" t="s">
        <v>148</v>
      </c>
      <c r="E115" s="76" t="s">
        <v>134</v>
      </c>
      <c r="F115" s="70" t="s">
        <v>73</v>
      </c>
      <c r="G115" s="70" t="s">
        <v>148</v>
      </c>
      <c r="H115" s="76" t="s">
        <v>134</v>
      </c>
      <c r="I115" s="70" t="s">
        <v>73</v>
      </c>
      <c r="J115" s="70" t="s">
        <v>148</v>
      </c>
      <c r="K115" s="76" t="s">
        <v>134</v>
      </c>
      <c r="L115" s="70" t="s">
        <v>73</v>
      </c>
      <c r="M115" s="70" t="s">
        <v>148</v>
      </c>
      <c r="N115" s="76" t="s">
        <v>134</v>
      </c>
      <c r="O115" s="70" t="s">
        <v>73</v>
      </c>
      <c r="P115" s="290"/>
      <c r="Q115" s="293"/>
      <c r="R115" s="296"/>
    </row>
    <row r="116" spans="1:18" s="30" customFormat="1" ht="18.649999999999999" customHeight="1" x14ac:dyDescent="0.4">
      <c r="A116" s="306" t="s">
        <v>62</v>
      </c>
      <c r="B116" s="307" t="s">
        <v>93</v>
      </c>
      <c r="C116" s="61" t="s">
        <v>149</v>
      </c>
      <c r="D116" s="59">
        <v>7</v>
      </c>
      <c r="E116" s="59">
        <v>0</v>
      </c>
      <c r="F116" s="59">
        <v>7</v>
      </c>
      <c r="G116" s="59">
        <v>3</v>
      </c>
      <c r="H116" s="59">
        <v>0</v>
      </c>
      <c r="I116" s="59">
        <v>3</v>
      </c>
      <c r="J116" s="59">
        <v>6</v>
      </c>
      <c r="K116" s="59">
        <v>0</v>
      </c>
      <c r="L116" s="59">
        <v>6</v>
      </c>
      <c r="M116" s="59">
        <v>16</v>
      </c>
      <c r="N116" s="59">
        <v>0</v>
      </c>
      <c r="O116" s="59">
        <v>16</v>
      </c>
      <c r="P116" s="61" t="s">
        <v>150</v>
      </c>
      <c r="Q116" s="307" t="s">
        <v>151</v>
      </c>
      <c r="R116" s="306" t="s">
        <v>63</v>
      </c>
    </row>
    <row r="117" spans="1:18" s="30" customFormat="1" ht="18.649999999999999" customHeight="1" x14ac:dyDescent="0.4">
      <c r="A117" s="300"/>
      <c r="B117" s="298"/>
      <c r="C117" s="67" t="s">
        <v>152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4</v>
      </c>
      <c r="K117" s="68">
        <v>0</v>
      </c>
      <c r="L117" s="68">
        <v>4</v>
      </c>
      <c r="M117" s="68">
        <v>4</v>
      </c>
      <c r="N117" s="68">
        <v>0</v>
      </c>
      <c r="O117" s="68">
        <v>4</v>
      </c>
      <c r="P117" s="67" t="s">
        <v>153</v>
      </c>
      <c r="Q117" s="298"/>
      <c r="R117" s="300"/>
    </row>
    <row r="118" spans="1:18" s="30" customFormat="1" ht="18.649999999999999" customHeight="1" x14ac:dyDescent="0.4">
      <c r="A118" s="300"/>
      <c r="B118" s="298"/>
      <c r="C118" s="66" t="s">
        <v>98</v>
      </c>
      <c r="D118" s="69">
        <f>SUM(D116:D117)</f>
        <v>7</v>
      </c>
      <c r="E118" s="175">
        <f t="shared" ref="E118:O118" si="31">SUM(E116:E117)</f>
        <v>0</v>
      </c>
      <c r="F118" s="175">
        <f t="shared" si="31"/>
        <v>7</v>
      </c>
      <c r="G118" s="175">
        <f t="shared" si="31"/>
        <v>3</v>
      </c>
      <c r="H118" s="175">
        <f t="shared" si="31"/>
        <v>0</v>
      </c>
      <c r="I118" s="175">
        <f t="shared" si="31"/>
        <v>3</v>
      </c>
      <c r="J118" s="175">
        <f t="shared" si="31"/>
        <v>10</v>
      </c>
      <c r="K118" s="175">
        <f t="shared" si="31"/>
        <v>0</v>
      </c>
      <c r="L118" s="175">
        <f t="shared" si="31"/>
        <v>10</v>
      </c>
      <c r="M118" s="175">
        <f t="shared" si="31"/>
        <v>20</v>
      </c>
      <c r="N118" s="175">
        <f t="shared" si="31"/>
        <v>0</v>
      </c>
      <c r="O118" s="175">
        <f t="shared" si="31"/>
        <v>20</v>
      </c>
      <c r="P118" s="66" t="s">
        <v>73</v>
      </c>
      <c r="Q118" s="298"/>
      <c r="R118" s="300"/>
    </row>
    <row r="119" spans="1:18" s="30" customFormat="1" ht="18.649999999999999" customHeight="1" x14ac:dyDescent="0.4">
      <c r="A119" s="300" t="s">
        <v>64</v>
      </c>
      <c r="B119" s="298" t="s">
        <v>93</v>
      </c>
      <c r="C119" s="29" t="s">
        <v>149</v>
      </c>
      <c r="D119" s="20">
        <v>5</v>
      </c>
      <c r="E119" s="20">
        <v>0</v>
      </c>
      <c r="F119" s="20">
        <v>5</v>
      </c>
      <c r="G119" s="20">
        <v>5</v>
      </c>
      <c r="H119" s="20">
        <v>0</v>
      </c>
      <c r="I119" s="20">
        <v>5</v>
      </c>
      <c r="J119" s="20">
        <v>5</v>
      </c>
      <c r="K119" s="20">
        <v>0</v>
      </c>
      <c r="L119" s="20">
        <v>5</v>
      </c>
      <c r="M119" s="20">
        <v>15</v>
      </c>
      <c r="N119" s="20">
        <v>0</v>
      </c>
      <c r="O119" s="20">
        <v>15</v>
      </c>
      <c r="P119" s="29" t="s">
        <v>150</v>
      </c>
      <c r="Q119" s="298" t="s">
        <v>151</v>
      </c>
      <c r="R119" s="300" t="s">
        <v>65</v>
      </c>
    </row>
    <row r="120" spans="1:18" s="30" customFormat="1" ht="23.6" customHeight="1" x14ac:dyDescent="0.4">
      <c r="A120" s="300"/>
      <c r="B120" s="298"/>
      <c r="C120" s="67" t="s">
        <v>152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2</v>
      </c>
      <c r="K120" s="68">
        <v>0</v>
      </c>
      <c r="L120" s="68">
        <v>2</v>
      </c>
      <c r="M120" s="68">
        <v>2</v>
      </c>
      <c r="N120" s="68">
        <v>0</v>
      </c>
      <c r="O120" s="68">
        <v>2</v>
      </c>
      <c r="P120" s="67" t="s">
        <v>153</v>
      </c>
      <c r="Q120" s="298"/>
      <c r="R120" s="300"/>
    </row>
    <row r="121" spans="1:18" s="30" customFormat="1" ht="18" customHeight="1" x14ac:dyDescent="0.4">
      <c r="A121" s="300"/>
      <c r="B121" s="298"/>
      <c r="C121" s="66" t="s">
        <v>98</v>
      </c>
      <c r="D121" s="69">
        <f>SUM(D119:D120)</f>
        <v>5</v>
      </c>
      <c r="E121" s="175">
        <f t="shared" ref="E121:O121" si="32">SUM(E119:E120)</f>
        <v>0</v>
      </c>
      <c r="F121" s="175">
        <f t="shared" si="32"/>
        <v>5</v>
      </c>
      <c r="G121" s="175">
        <f t="shared" si="32"/>
        <v>5</v>
      </c>
      <c r="H121" s="175">
        <f t="shared" si="32"/>
        <v>0</v>
      </c>
      <c r="I121" s="175">
        <f t="shared" si="32"/>
        <v>5</v>
      </c>
      <c r="J121" s="175">
        <f t="shared" si="32"/>
        <v>7</v>
      </c>
      <c r="K121" s="175">
        <f t="shared" si="32"/>
        <v>0</v>
      </c>
      <c r="L121" s="175">
        <f t="shared" si="32"/>
        <v>7</v>
      </c>
      <c r="M121" s="175">
        <f t="shared" si="32"/>
        <v>17</v>
      </c>
      <c r="N121" s="175">
        <f t="shared" si="32"/>
        <v>0</v>
      </c>
      <c r="O121" s="175">
        <f t="shared" si="32"/>
        <v>17</v>
      </c>
      <c r="P121" s="66" t="s">
        <v>73</v>
      </c>
      <c r="Q121" s="298"/>
      <c r="R121" s="300"/>
    </row>
    <row r="122" spans="1:18" s="30" customFormat="1" ht="18.649999999999999" customHeight="1" x14ac:dyDescent="0.4">
      <c r="A122" s="300" t="s">
        <v>66</v>
      </c>
      <c r="B122" s="298" t="s">
        <v>93</v>
      </c>
      <c r="C122" s="29" t="s">
        <v>149</v>
      </c>
      <c r="D122" s="20">
        <v>9</v>
      </c>
      <c r="E122" s="20">
        <v>0</v>
      </c>
      <c r="F122" s="20">
        <v>9</v>
      </c>
      <c r="G122" s="20">
        <v>9</v>
      </c>
      <c r="H122" s="20">
        <v>2</v>
      </c>
      <c r="I122" s="20">
        <v>11</v>
      </c>
      <c r="J122" s="20">
        <v>12</v>
      </c>
      <c r="K122" s="20">
        <v>6</v>
      </c>
      <c r="L122" s="20">
        <v>18</v>
      </c>
      <c r="M122" s="20">
        <v>30</v>
      </c>
      <c r="N122" s="20">
        <v>8</v>
      </c>
      <c r="O122" s="20">
        <v>38</v>
      </c>
      <c r="P122" s="29" t="s">
        <v>150</v>
      </c>
      <c r="Q122" s="298" t="s">
        <v>151</v>
      </c>
      <c r="R122" s="300" t="s">
        <v>67</v>
      </c>
    </row>
    <row r="123" spans="1:18" s="30" customFormat="1" ht="18.649999999999999" customHeight="1" x14ac:dyDescent="0.4">
      <c r="A123" s="300"/>
      <c r="B123" s="298"/>
      <c r="C123" s="67" t="s">
        <v>152</v>
      </c>
      <c r="D123" s="68">
        <v>0</v>
      </c>
      <c r="E123" s="68">
        <v>0</v>
      </c>
      <c r="F123" s="68">
        <v>0</v>
      </c>
      <c r="G123" s="68">
        <v>0</v>
      </c>
      <c r="H123" s="68">
        <v>1</v>
      </c>
      <c r="I123" s="68">
        <v>1</v>
      </c>
      <c r="J123" s="68">
        <v>1</v>
      </c>
      <c r="K123" s="68">
        <v>2</v>
      </c>
      <c r="L123" s="68">
        <v>3</v>
      </c>
      <c r="M123" s="68">
        <v>1</v>
      </c>
      <c r="N123" s="68">
        <v>3</v>
      </c>
      <c r="O123" s="68">
        <v>4</v>
      </c>
      <c r="P123" s="67" t="s">
        <v>153</v>
      </c>
      <c r="Q123" s="298"/>
      <c r="R123" s="300"/>
    </row>
    <row r="124" spans="1:18" s="30" customFormat="1" ht="18.649999999999999" customHeight="1" x14ac:dyDescent="0.4">
      <c r="A124" s="300"/>
      <c r="B124" s="298"/>
      <c r="C124" s="66" t="s">
        <v>98</v>
      </c>
      <c r="D124" s="69">
        <f>SUM(D122:D123)</f>
        <v>9</v>
      </c>
      <c r="E124" s="175">
        <f t="shared" ref="E124:O124" si="33">SUM(E122:E123)</f>
        <v>0</v>
      </c>
      <c r="F124" s="175">
        <f t="shared" si="33"/>
        <v>9</v>
      </c>
      <c r="G124" s="175">
        <f t="shared" si="33"/>
        <v>9</v>
      </c>
      <c r="H124" s="175">
        <f t="shared" si="33"/>
        <v>3</v>
      </c>
      <c r="I124" s="175">
        <f t="shared" si="33"/>
        <v>12</v>
      </c>
      <c r="J124" s="175">
        <f t="shared" si="33"/>
        <v>13</v>
      </c>
      <c r="K124" s="175">
        <f t="shared" si="33"/>
        <v>8</v>
      </c>
      <c r="L124" s="175">
        <f t="shared" si="33"/>
        <v>21</v>
      </c>
      <c r="M124" s="175">
        <f t="shared" si="33"/>
        <v>31</v>
      </c>
      <c r="N124" s="175">
        <f t="shared" si="33"/>
        <v>11</v>
      </c>
      <c r="O124" s="175">
        <f t="shared" si="33"/>
        <v>42</v>
      </c>
      <c r="P124" s="66" t="s">
        <v>73</v>
      </c>
      <c r="Q124" s="298"/>
      <c r="R124" s="300"/>
    </row>
    <row r="125" spans="1:18" s="30" customFormat="1" ht="18.649999999999999" customHeight="1" x14ac:dyDescent="0.4">
      <c r="A125" s="300" t="s">
        <v>68</v>
      </c>
      <c r="B125" s="298" t="s">
        <v>93</v>
      </c>
      <c r="C125" s="29" t="s">
        <v>149</v>
      </c>
      <c r="D125" s="20">
        <v>11</v>
      </c>
      <c r="E125" s="20">
        <v>0</v>
      </c>
      <c r="F125" s="20">
        <v>11</v>
      </c>
      <c r="G125" s="20">
        <v>5</v>
      </c>
      <c r="H125" s="20">
        <v>0</v>
      </c>
      <c r="I125" s="20">
        <v>5</v>
      </c>
      <c r="J125" s="20">
        <v>9</v>
      </c>
      <c r="K125" s="20">
        <v>0</v>
      </c>
      <c r="L125" s="20">
        <v>9</v>
      </c>
      <c r="M125" s="20">
        <v>25</v>
      </c>
      <c r="N125" s="20">
        <v>0</v>
      </c>
      <c r="O125" s="20">
        <v>25</v>
      </c>
      <c r="P125" s="29" t="s">
        <v>150</v>
      </c>
      <c r="Q125" s="298" t="s">
        <v>151</v>
      </c>
      <c r="R125" s="300" t="s">
        <v>69</v>
      </c>
    </row>
    <row r="126" spans="1:18" s="30" customFormat="1" ht="18.649999999999999" customHeight="1" x14ac:dyDescent="0.4">
      <c r="A126" s="300"/>
      <c r="B126" s="298"/>
      <c r="C126" s="67" t="s">
        <v>152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7" t="s">
        <v>153</v>
      </c>
      <c r="Q126" s="298"/>
      <c r="R126" s="300"/>
    </row>
    <row r="127" spans="1:18" s="30" customFormat="1" ht="18.649999999999999" customHeight="1" x14ac:dyDescent="0.4">
      <c r="A127" s="300"/>
      <c r="B127" s="298"/>
      <c r="C127" s="66" t="s">
        <v>98</v>
      </c>
      <c r="D127" s="69">
        <f>SUM(D125:D126)</f>
        <v>11</v>
      </c>
      <c r="E127" s="175">
        <f t="shared" ref="E127:O127" si="34">SUM(E125:E126)</f>
        <v>0</v>
      </c>
      <c r="F127" s="175">
        <f t="shared" si="34"/>
        <v>11</v>
      </c>
      <c r="G127" s="175">
        <f t="shared" si="34"/>
        <v>5</v>
      </c>
      <c r="H127" s="175">
        <f t="shared" si="34"/>
        <v>0</v>
      </c>
      <c r="I127" s="175">
        <f t="shared" si="34"/>
        <v>5</v>
      </c>
      <c r="J127" s="175">
        <f t="shared" si="34"/>
        <v>9</v>
      </c>
      <c r="K127" s="175">
        <f t="shared" si="34"/>
        <v>0</v>
      </c>
      <c r="L127" s="175">
        <f t="shared" si="34"/>
        <v>9</v>
      </c>
      <c r="M127" s="175">
        <f t="shared" si="34"/>
        <v>25</v>
      </c>
      <c r="N127" s="175">
        <f t="shared" si="34"/>
        <v>0</v>
      </c>
      <c r="O127" s="175">
        <f t="shared" si="34"/>
        <v>25</v>
      </c>
      <c r="P127" s="66" t="s">
        <v>73</v>
      </c>
      <c r="Q127" s="298"/>
      <c r="R127" s="300"/>
    </row>
    <row r="128" spans="1:18" s="30" customFormat="1" ht="18.649999999999999" customHeight="1" x14ac:dyDescent="0.4">
      <c r="A128" s="300" t="s">
        <v>70</v>
      </c>
      <c r="B128" s="298" t="s">
        <v>93</v>
      </c>
      <c r="C128" s="29" t="s">
        <v>149</v>
      </c>
      <c r="D128" s="20">
        <v>55</v>
      </c>
      <c r="E128" s="20">
        <v>0</v>
      </c>
      <c r="F128" s="20">
        <v>55</v>
      </c>
      <c r="G128" s="20">
        <v>82</v>
      </c>
      <c r="H128" s="20">
        <v>0</v>
      </c>
      <c r="I128" s="20">
        <v>82</v>
      </c>
      <c r="J128" s="20">
        <v>148</v>
      </c>
      <c r="K128" s="20">
        <v>16</v>
      </c>
      <c r="L128" s="20">
        <v>164</v>
      </c>
      <c r="M128" s="20">
        <v>285</v>
      </c>
      <c r="N128" s="20">
        <v>16</v>
      </c>
      <c r="O128" s="20">
        <v>301</v>
      </c>
      <c r="P128" s="29" t="s">
        <v>150</v>
      </c>
      <c r="Q128" s="298" t="s">
        <v>151</v>
      </c>
      <c r="R128" s="300" t="s">
        <v>71</v>
      </c>
    </row>
    <row r="129" spans="1:18" s="30" customFormat="1" ht="18.649999999999999" customHeight="1" x14ac:dyDescent="0.4">
      <c r="A129" s="300"/>
      <c r="B129" s="298"/>
      <c r="C129" s="67" t="s">
        <v>152</v>
      </c>
      <c r="D129" s="68">
        <v>0</v>
      </c>
      <c r="E129" s="68">
        <v>0</v>
      </c>
      <c r="F129" s="68">
        <v>0</v>
      </c>
      <c r="G129" s="68">
        <v>10</v>
      </c>
      <c r="H129" s="68">
        <v>4</v>
      </c>
      <c r="I129" s="68">
        <v>14</v>
      </c>
      <c r="J129" s="68">
        <v>0</v>
      </c>
      <c r="K129" s="68">
        <v>0</v>
      </c>
      <c r="L129" s="68">
        <v>0</v>
      </c>
      <c r="M129" s="68">
        <v>10</v>
      </c>
      <c r="N129" s="68">
        <v>4</v>
      </c>
      <c r="O129" s="68">
        <v>14</v>
      </c>
      <c r="P129" s="67" t="s">
        <v>153</v>
      </c>
      <c r="Q129" s="298"/>
      <c r="R129" s="300"/>
    </row>
    <row r="130" spans="1:18" s="30" customFormat="1" ht="18.649999999999999" customHeight="1" thickBot="1" x14ac:dyDescent="0.45">
      <c r="A130" s="301"/>
      <c r="B130" s="299"/>
      <c r="C130" s="73" t="s">
        <v>98</v>
      </c>
      <c r="D130" s="74">
        <f>SUM(D128:D129)</f>
        <v>55</v>
      </c>
      <c r="E130" s="176">
        <f t="shared" ref="E130:O130" si="35">SUM(E128:E129)</f>
        <v>0</v>
      </c>
      <c r="F130" s="176">
        <f t="shared" si="35"/>
        <v>55</v>
      </c>
      <c r="G130" s="176">
        <f t="shared" si="35"/>
        <v>92</v>
      </c>
      <c r="H130" s="176">
        <f t="shared" si="35"/>
        <v>4</v>
      </c>
      <c r="I130" s="176">
        <f t="shared" si="35"/>
        <v>96</v>
      </c>
      <c r="J130" s="176">
        <f t="shared" si="35"/>
        <v>148</v>
      </c>
      <c r="K130" s="176">
        <f t="shared" si="35"/>
        <v>16</v>
      </c>
      <c r="L130" s="176">
        <f t="shared" si="35"/>
        <v>164</v>
      </c>
      <c r="M130" s="176">
        <f t="shared" si="35"/>
        <v>295</v>
      </c>
      <c r="N130" s="176">
        <f t="shared" si="35"/>
        <v>20</v>
      </c>
      <c r="O130" s="176">
        <f t="shared" si="35"/>
        <v>315</v>
      </c>
      <c r="P130" s="73" t="s">
        <v>73</v>
      </c>
      <c r="Q130" s="299"/>
      <c r="R130" s="301"/>
    </row>
    <row r="131" spans="1:18" s="30" customFormat="1" ht="18.649999999999999" customHeight="1" thickTop="1" x14ac:dyDescent="0.4"/>
    <row r="132" spans="1:18" s="30" customFormat="1" ht="18.649999999999999" customHeight="1" x14ac:dyDescent="0.4"/>
    <row r="133" spans="1:18" s="30" customFormat="1" ht="18.649999999999999" customHeight="1" x14ac:dyDescent="0.4">
      <c r="A133" s="280" t="s">
        <v>188</v>
      </c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</row>
    <row r="134" spans="1:18" s="30" customFormat="1" ht="18.649999999999999" customHeight="1" x14ac:dyDescent="0.4">
      <c r="A134" s="281" t="s">
        <v>197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</row>
    <row r="135" spans="1:18" s="30" customFormat="1" ht="18.649999999999999" customHeight="1" thickBot="1" x14ac:dyDescent="0.45">
      <c r="A135" s="282"/>
      <c r="B135" s="282"/>
      <c r="C135" s="282"/>
      <c r="D135" s="282"/>
      <c r="E135" s="27"/>
      <c r="F135" s="27"/>
      <c r="G135" s="27"/>
      <c r="H135" s="27"/>
      <c r="I135" s="27"/>
      <c r="J135" s="27"/>
      <c r="K135" s="27"/>
      <c r="L135" s="27"/>
      <c r="M135" s="27"/>
      <c r="O135" s="283"/>
      <c r="P135" s="283"/>
      <c r="Q135" s="283"/>
      <c r="R135" s="283"/>
    </row>
    <row r="136" spans="1:18" s="30" customFormat="1" ht="18.649999999999999" customHeight="1" thickTop="1" x14ac:dyDescent="0.4">
      <c r="A136" s="342" t="s">
        <v>19</v>
      </c>
      <c r="B136" s="232" t="s">
        <v>76</v>
      </c>
      <c r="C136" s="332" t="s">
        <v>136</v>
      </c>
      <c r="D136" s="335" t="s">
        <v>137</v>
      </c>
      <c r="E136" s="336"/>
      <c r="F136" s="337"/>
      <c r="G136" s="338" t="s">
        <v>138</v>
      </c>
      <c r="H136" s="339"/>
      <c r="I136" s="339"/>
      <c r="J136" s="339"/>
      <c r="K136" s="339"/>
      <c r="L136" s="340"/>
      <c r="M136" s="335" t="s">
        <v>139</v>
      </c>
      <c r="N136" s="336"/>
      <c r="O136" s="337"/>
      <c r="P136" s="332" t="s">
        <v>140</v>
      </c>
      <c r="Q136" s="329" t="s">
        <v>84</v>
      </c>
      <c r="R136" s="326" t="s">
        <v>26</v>
      </c>
    </row>
    <row r="137" spans="1:18" s="30" customFormat="1" ht="18.649999999999999" customHeight="1" x14ac:dyDescent="0.4">
      <c r="A137" s="343"/>
      <c r="B137" s="233"/>
      <c r="C137" s="333"/>
      <c r="D137" s="314"/>
      <c r="E137" s="315"/>
      <c r="F137" s="316"/>
      <c r="G137" s="323" t="s">
        <v>141</v>
      </c>
      <c r="H137" s="324"/>
      <c r="I137" s="325"/>
      <c r="J137" s="323" t="s">
        <v>142</v>
      </c>
      <c r="K137" s="324"/>
      <c r="L137" s="325"/>
      <c r="M137" s="314"/>
      <c r="N137" s="315"/>
      <c r="O137" s="316"/>
      <c r="P137" s="333"/>
      <c r="Q137" s="330"/>
      <c r="R137" s="327"/>
    </row>
    <row r="138" spans="1:18" s="30" customFormat="1" ht="18.649999999999999" customHeight="1" x14ac:dyDescent="0.4">
      <c r="A138" s="343"/>
      <c r="B138" s="233"/>
      <c r="C138" s="333"/>
      <c r="D138" s="66" t="s">
        <v>143</v>
      </c>
      <c r="E138" s="66" t="s">
        <v>133</v>
      </c>
      <c r="F138" s="66" t="s">
        <v>72</v>
      </c>
      <c r="G138" s="66" t="s">
        <v>143</v>
      </c>
      <c r="H138" s="66" t="s">
        <v>133</v>
      </c>
      <c r="I138" s="66" t="s">
        <v>72</v>
      </c>
      <c r="J138" s="66" t="s">
        <v>143</v>
      </c>
      <c r="K138" s="66" t="s">
        <v>133</v>
      </c>
      <c r="L138" s="66" t="s">
        <v>72</v>
      </c>
      <c r="M138" s="66" t="s">
        <v>143</v>
      </c>
      <c r="N138" s="66" t="s">
        <v>133</v>
      </c>
      <c r="O138" s="66" t="s">
        <v>72</v>
      </c>
      <c r="P138" s="333"/>
      <c r="Q138" s="330"/>
      <c r="R138" s="327"/>
    </row>
    <row r="139" spans="1:18" s="30" customFormat="1" ht="18.649999999999999" customHeight="1" x14ac:dyDescent="0.4">
      <c r="A139" s="343"/>
      <c r="B139" s="233"/>
      <c r="C139" s="333"/>
      <c r="D139" s="317" t="s">
        <v>144</v>
      </c>
      <c r="E139" s="318"/>
      <c r="F139" s="319"/>
      <c r="G139" s="308" t="s">
        <v>145</v>
      </c>
      <c r="H139" s="309"/>
      <c r="I139" s="309"/>
      <c r="J139" s="309"/>
      <c r="K139" s="309"/>
      <c r="L139" s="310"/>
      <c r="M139" s="311" t="s">
        <v>73</v>
      </c>
      <c r="N139" s="312"/>
      <c r="O139" s="313"/>
      <c r="P139" s="333"/>
      <c r="Q139" s="330"/>
      <c r="R139" s="327"/>
    </row>
    <row r="140" spans="1:18" s="30" customFormat="1" ht="18.649999999999999" customHeight="1" x14ac:dyDescent="0.4">
      <c r="A140" s="343"/>
      <c r="B140" s="233"/>
      <c r="C140" s="333"/>
      <c r="D140" s="320"/>
      <c r="E140" s="321"/>
      <c r="F140" s="322"/>
      <c r="G140" s="308" t="s">
        <v>146</v>
      </c>
      <c r="H140" s="309"/>
      <c r="I140" s="310"/>
      <c r="J140" s="308" t="s">
        <v>147</v>
      </c>
      <c r="K140" s="309"/>
      <c r="L140" s="310"/>
      <c r="M140" s="314"/>
      <c r="N140" s="315"/>
      <c r="O140" s="316"/>
      <c r="P140" s="333"/>
      <c r="Q140" s="330"/>
      <c r="R140" s="327"/>
    </row>
    <row r="141" spans="1:18" s="30" customFormat="1" ht="18.649999999999999" customHeight="1" x14ac:dyDescent="0.4">
      <c r="A141" s="344"/>
      <c r="B141" s="341"/>
      <c r="C141" s="334"/>
      <c r="D141" s="70" t="s">
        <v>148</v>
      </c>
      <c r="E141" s="76" t="s">
        <v>134</v>
      </c>
      <c r="F141" s="70" t="s">
        <v>73</v>
      </c>
      <c r="G141" s="70" t="s">
        <v>148</v>
      </c>
      <c r="H141" s="76" t="s">
        <v>134</v>
      </c>
      <c r="I141" s="70" t="s">
        <v>73</v>
      </c>
      <c r="J141" s="70" t="s">
        <v>148</v>
      </c>
      <c r="K141" s="76" t="s">
        <v>134</v>
      </c>
      <c r="L141" s="70" t="s">
        <v>73</v>
      </c>
      <c r="M141" s="70" t="s">
        <v>148</v>
      </c>
      <c r="N141" s="76" t="s">
        <v>134</v>
      </c>
      <c r="O141" s="70" t="s">
        <v>73</v>
      </c>
      <c r="P141" s="334"/>
      <c r="Q141" s="331"/>
      <c r="R141" s="328"/>
    </row>
    <row r="142" spans="1:18" s="30" customFormat="1" ht="18.649999999999999" customHeight="1" x14ac:dyDescent="0.4">
      <c r="A142" s="306" t="s">
        <v>155</v>
      </c>
      <c r="B142" s="307" t="s">
        <v>93</v>
      </c>
      <c r="C142" s="174" t="s">
        <v>149</v>
      </c>
      <c r="D142" s="179">
        <f>D10+D19+D38+D41+D44+D47+D61+D70+D89+D92+D95+D98+D101+D116+D119+D122+D125+D128</f>
        <v>2010</v>
      </c>
      <c r="E142" s="179">
        <f t="shared" ref="E142:N142" si="36">E10+E19+E38+E41+E44+E47+E61+E70+E89+E92+E95+E98+E101+E116+E119+E122+E125+E128</f>
        <v>0</v>
      </c>
      <c r="F142" s="179">
        <f t="shared" si="36"/>
        <v>2010</v>
      </c>
      <c r="G142" s="179">
        <f t="shared" si="36"/>
        <v>2447</v>
      </c>
      <c r="H142" s="179">
        <f t="shared" si="36"/>
        <v>337</v>
      </c>
      <c r="I142" s="179">
        <f t="shared" si="36"/>
        <v>2784</v>
      </c>
      <c r="J142" s="179">
        <f t="shared" si="36"/>
        <v>3615</v>
      </c>
      <c r="K142" s="179">
        <f t="shared" si="36"/>
        <v>2212</v>
      </c>
      <c r="L142" s="179">
        <f t="shared" si="36"/>
        <v>5827</v>
      </c>
      <c r="M142" s="179">
        <f t="shared" si="36"/>
        <v>8072</v>
      </c>
      <c r="N142" s="179">
        <f t="shared" si="36"/>
        <v>2549</v>
      </c>
      <c r="O142" s="179">
        <f t="shared" ref="O142" si="37">O10+O19+O38+O41+O44+O47+O61+O70+O89+O92+O95+O98+O101+O116+O119+O122+O125+O128</f>
        <v>10621</v>
      </c>
      <c r="P142" s="174" t="s">
        <v>150</v>
      </c>
      <c r="Q142" s="307" t="s">
        <v>151</v>
      </c>
      <c r="R142" s="306" t="s">
        <v>156</v>
      </c>
    </row>
    <row r="143" spans="1:18" s="30" customFormat="1" ht="18.649999999999999" customHeight="1" x14ac:dyDescent="0.4">
      <c r="A143" s="300"/>
      <c r="B143" s="298"/>
      <c r="C143" s="67" t="s">
        <v>152</v>
      </c>
      <c r="D143" s="68">
        <f t="shared" ref="D143:O143" si="38">D11+D20+D39+D42+D45+D48+D62+D71+D90+D93+D96+D99+D102+D117+D120+D123+D126+D129</f>
        <v>32</v>
      </c>
      <c r="E143" s="68">
        <f t="shared" si="38"/>
        <v>0</v>
      </c>
      <c r="F143" s="68">
        <f t="shared" si="38"/>
        <v>32</v>
      </c>
      <c r="G143" s="68">
        <f t="shared" si="38"/>
        <v>297</v>
      </c>
      <c r="H143" s="68">
        <f t="shared" si="38"/>
        <v>59</v>
      </c>
      <c r="I143" s="68">
        <f t="shared" si="38"/>
        <v>356</v>
      </c>
      <c r="J143" s="68">
        <f t="shared" si="38"/>
        <v>438</v>
      </c>
      <c r="K143" s="68">
        <f t="shared" si="38"/>
        <v>312</v>
      </c>
      <c r="L143" s="68">
        <f t="shared" si="38"/>
        <v>750</v>
      </c>
      <c r="M143" s="68">
        <f t="shared" si="38"/>
        <v>767</v>
      </c>
      <c r="N143" s="68">
        <f t="shared" si="38"/>
        <v>371</v>
      </c>
      <c r="O143" s="68">
        <f t="shared" si="38"/>
        <v>1138</v>
      </c>
      <c r="P143" s="67" t="s">
        <v>153</v>
      </c>
      <c r="Q143" s="298"/>
      <c r="R143" s="300"/>
    </row>
    <row r="144" spans="1:18" s="30" customFormat="1" ht="18.649999999999999" customHeight="1" x14ac:dyDescent="0.4">
      <c r="A144" s="300"/>
      <c r="B144" s="298"/>
      <c r="C144" s="172" t="s">
        <v>98</v>
      </c>
      <c r="D144" s="175">
        <f t="shared" ref="D144:O144" si="39">D12+D21+D40+D43+D46+D49+D63+D72+D91+D94+D97+D100+D103+D118+D121+D124+D127+D130</f>
        <v>2042</v>
      </c>
      <c r="E144" s="175">
        <f t="shared" si="39"/>
        <v>0</v>
      </c>
      <c r="F144" s="175">
        <f t="shared" si="39"/>
        <v>2042</v>
      </c>
      <c r="G144" s="175">
        <f t="shared" si="39"/>
        <v>2744</v>
      </c>
      <c r="H144" s="175">
        <f t="shared" si="39"/>
        <v>396</v>
      </c>
      <c r="I144" s="175">
        <f t="shared" si="39"/>
        <v>3140</v>
      </c>
      <c r="J144" s="175">
        <f t="shared" si="39"/>
        <v>4053</v>
      </c>
      <c r="K144" s="175">
        <f t="shared" si="39"/>
        <v>2524</v>
      </c>
      <c r="L144" s="175">
        <f t="shared" si="39"/>
        <v>6577</v>
      </c>
      <c r="M144" s="175">
        <f t="shared" si="39"/>
        <v>8839</v>
      </c>
      <c r="N144" s="175">
        <f t="shared" si="39"/>
        <v>2920</v>
      </c>
      <c r="O144" s="175">
        <f t="shared" si="39"/>
        <v>11759</v>
      </c>
      <c r="P144" s="172" t="s">
        <v>73</v>
      </c>
      <c r="Q144" s="298"/>
      <c r="R144" s="300"/>
    </row>
    <row r="145" spans="1:18" s="30" customFormat="1" ht="18.649999999999999" customHeight="1" x14ac:dyDescent="0.4">
      <c r="A145" s="300"/>
      <c r="B145" s="298" t="s">
        <v>106</v>
      </c>
      <c r="C145" s="173" t="s">
        <v>149</v>
      </c>
      <c r="D145" s="177">
        <f>D64</f>
        <v>0</v>
      </c>
      <c r="E145" s="177">
        <f t="shared" ref="E145:O145" si="40">E64</f>
        <v>0</v>
      </c>
      <c r="F145" s="177">
        <f t="shared" si="40"/>
        <v>0</v>
      </c>
      <c r="G145" s="177">
        <f t="shared" si="40"/>
        <v>32</v>
      </c>
      <c r="H145" s="177">
        <f t="shared" si="40"/>
        <v>0</v>
      </c>
      <c r="I145" s="177">
        <f t="shared" si="40"/>
        <v>32</v>
      </c>
      <c r="J145" s="177">
        <f t="shared" si="40"/>
        <v>97</v>
      </c>
      <c r="K145" s="177">
        <f t="shared" si="40"/>
        <v>2</v>
      </c>
      <c r="L145" s="177">
        <f t="shared" si="40"/>
        <v>99</v>
      </c>
      <c r="M145" s="177">
        <f t="shared" si="40"/>
        <v>129</v>
      </c>
      <c r="N145" s="177">
        <f t="shared" si="40"/>
        <v>2</v>
      </c>
      <c r="O145" s="177">
        <f t="shared" si="40"/>
        <v>131</v>
      </c>
      <c r="P145" s="173" t="s">
        <v>150</v>
      </c>
      <c r="Q145" s="298" t="s">
        <v>107</v>
      </c>
      <c r="R145" s="300"/>
    </row>
    <row r="146" spans="1:18" s="30" customFormat="1" ht="18.649999999999999" customHeight="1" x14ac:dyDescent="0.4">
      <c r="A146" s="300"/>
      <c r="B146" s="298"/>
      <c r="C146" s="67" t="s">
        <v>152</v>
      </c>
      <c r="D146" s="68">
        <f t="shared" ref="D146:O146" si="41">D65</f>
        <v>0</v>
      </c>
      <c r="E146" s="68">
        <f t="shared" si="41"/>
        <v>0</v>
      </c>
      <c r="F146" s="68">
        <f t="shared" si="41"/>
        <v>0</v>
      </c>
      <c r="G146" s="68">
        <f t="shared" si="41"/>
        <v>9</v>
      </c>
      <c r="H146" s="68">
        <f t="shared" si="41"/>
        <v>0</v>
      </c>
      <c r="I146" s="68">
        <f t="shared" si="41"/>
        <v>9</v>
      </c>
      <c r="J146" s="68">
        <f t="shared" si="41"/>
        <v>0</v>
      </c>
      <c r="K146" s="68">
        <f t="shared" si="41"/>
        <v>0</v>
      </c>
      <c r="L146" s="68">
        <f t="shared" si="41"/>
        <v>0</v>
      </c>
      <c r="M146" s="68">
        <f t="shared" si="41"/>
        <v>9</v>
      </c>
      <c r="N146" s="68">
        <f t="shared" si="41"/>
        <v>0</v>
      </c>
      <c r="O146" s="68">
        <f t="shared" si="41"/>
        <v>9</v>
      </c>
      <c r="P146" s="67" t="s">
        <v>153</v>
      </c>
      <c r="Q146" s="298"/>
      <c r="R146" s="300"/>
    </row>
    <row r="147" spans="1:18" s="30" customFormat="1" ht="18.649999999999999" customHeight="1" x14ac:dyDescent="0.4">
      <c r="A147" s="300"/>
      <c r="B147" s="298"/>
      <c r="C147" s="172" t="s">
        <v>98</v>
      </c>
      <c r="D147" s="175">
        <f t="shared" ref="D147:O147" si="42">D66</f>
        <v>0</v>
      </c>
      <c r="E147" s="175">
        <f t="shared" si="42"/>
        <v>0</v>
      </c>
      <c r="F147" s="175">
        <f t="shared" si="42"/>
        <v>0</v>
      </c>
      <c r="G147" s="175">
        <f t="shared" si="42"/>
        <v>41</v>
      </c>
      <c r="H147" s="175">
        <f t="shared" si="42"/>
        <v>0</v>
      </c>
      <c r="I147" s="175">
        <f t="shared" si="42"/>
        <v>41</v>
      </c>
      <c r="J147" s="175">
        <f t="shared" si="42"/>
        <v>97</v>
      </c>
      <c r="K147" s="175">
        <f t="shared" si="42"/>
        <v>2</v>
      </c>
      <c r="L147" s="175">
        <f t="shared" si="42"/>
        <v>99</v>
      </c>
      <c r="M147" s="175">
        <f t="shared" si="42"/>
        <v>138</v>
      </c>
      <c r="N147" s="175">
        <f t="shared" si="42"/>
        <v>2</v>
      </c>
      <c r="O147" s="175">
        <f t="shared" si="42"/>
        <v>140</v>
      </c>
      <c r="P147" s="172" t="s">
        <v>73</v>
      </c>
      <c r="Q147" s="298"/>
      <c r="R147" s="300"/>
    </row>
    <row r="148" spans="1:18" s="30" customFormat="1" ht="18.649999999999999" customHeight="1" x14ac:dyDescent="0.4">
      <c r="A148" s="300"/>
      <c r="B148" s="298" t="s">
        <v>96</v>
      </c>
      <c r="C148" s="173" t="s">
        <v>149</v>
      </c>
      <c r="D148" s="177">
        <f>D13+D22+D73</f>
        <v>0</v>
      </c>
      <c r="E148" s="177">
        <f t="shared" ref="E148:O148" si="43">E13+E22+E73</f>
        <v>0</v>
      </c>
      <c r="F148" s="177">
        <f t="shared" si="43"/>
        <v>0</v>
      </c>
      <c r="G148" s="177">
        <f t="shared" si="43"/>
        <v>607</v>
      </c>
      <c r="H148" s="177">
        <f t="shared" si="43"/>
        <v>2</v>
      </c>
      <c r="I148" s="177">
        <f t="shared" si="43"/>
        <v>609</v>
      </c>
      <c r="J148" s="177">
        <f t="shared" si="43"/>
        <v>296</v>
      </c>
      <c r="K148" s="177">
        <f t="shared" si="43"/>
        <v>62</v>
      </c>
      <c r="L148" s="177">
        <f t="shared" si="43"/>
        <v>358</v>
      </c>
      <c r="M148" s="177">
        <f t="shared" si="43"/>
        <v>903</v>
      </c>
      <c r="N148" s="177">
        <f t="shared" si="43"/>
        <v>64</v>
      </c>
      <c r="O148" s="177">
        <f t="shared" si="43"/>
        <v>967</v>
      </c>
      <c r="P148" s="173" t="s">
        <v>150</v>
      </c>
      <c r="Q148" s="298" t="s">
        <v>154</v>
      </c>
      <c r="R148" s="300"/>
    </row>
    <row r="149" spans="1:18" s="30" customFormat="1" ht="18.649999999999999" customHeight="1" x14ac:dyDescent="0.4">
      <c r="A149" s="300"/>
      <c r="B149" s="298"/>
      <c r="C149" s="67" t="s">
        <v>152</v>
      </c>
      <c r="D149" s="68">
        <f t="shared" ref="D149:O149" si="44">D14+D23+D74</f>
        <v>0</v>
      </c>
      <c r="E149" s="68">
        <f t="shared" si="44"/>
        <v>0</v>
      </c>
      <c r="F149" s="68">
        <f t="shared" si="44"/>
        <v>0</v>
      </c>
      <c r="G149" s="68">
        <f t="shared" si="44"/>
        <v>88</v>
      </c>
      <c r="H149" s="68">
        <f t="shared" si="44"/>
        <v>0</v>
      </c>
      <c r="I149" s="68">
        <f t="shared" si="44"/>
        <v>88</v>
      </c>
      <c r="J149" s="68">
        <f t="shared" si="44"/>
        <v>35</v>
      </c>
      <c r="K149" s="68">
        <f t="shared" si="44"/>
        <v>0</v>
      </c>
      <c r="L149" s="68">
        <f t="shared" si="44"/>
        <v>35</v>
      </c>
      <c r="M149" s="68">
        <f t="shared" si="44"/>
        <v>123</v>
      </c>
      <c r="N149" s="68">
        <f t="shared" si="44"/>
        <v>0</v>
      </c>
      <c r="O149" s="68">
        <f t="shared" si="44"/>
        <v>123</v>
      </c>
      <c r="P149" s="67" t="s">
        <v>153</v>
      </c>
      <c r="Q149" s="298"/>
      <c r="R149" s="300"/>
    </row>
    <row r="150" spans="1:18" s="30" customFormat="1" ht="18.649999999999999" customHeight="1" x14ac:dyDescent="0.4">
      <c r="A150" s="300"/>
      <c r="B150" s="298"/>
      <c r="C150" s="172" t="s">
        <v>98</v>
      </c>
      <c r="D150" s="175">
        <f t="shared" ref="D150:O150" si="45">D15+D24+D75</f>
        <v>0</v>
      </c>
      <c r="E150" s="175">
        <f t="shared" si="45"/>
        <v>0</v>
      </c>
      <c r="F150" s="175">
        <f t="shared" si="45"/>
        <v>0</v>
      </c>
      <c r="G150" s="175">
        <f t="shared" si="45"/>
        <v>695</v>
      </c>
      <c r="H150" s="175">
        <f t="shared" si="45"/>
        <v>2</v>
      </c>
      <c r="I150" s="175">
        <f t="shared" si="45"/>
        <v>697</v>
      </c>
      <c r="J150" s="175">
        <f t="shared" si="45"/>
        <v>331</v>
      </c>
      <c r="K150" s="175">
        <f t="shared" si="45"/>
        <v>62</v>
      </c>
      <c r="L150" s="175">
        <f t="shared" si="45"/>
        <v>393</v>
      </c>
      <c r="M150" s="175">
        <f t="shared" si="45"/>
        <v>1026</v>
      </c>
      <c r="N150" s="175">
        <f t="shared" si="45"/>
        <v>64</v>
      </c>
      <c r="O150" s="175">
        <f t="shared" si="45"/>
        <v>1090</v>
      </c>
      <c r="P150" s="172" t="s">
        <v>73</v>
      </c>
      <c r="Q150" s="298"/>
      <c r="R150" s="300"/>
    </row>
    <row r="151" spans="1:18" s="30" customFormat="1" ht="18.649999999999999" customHeight="1" x14ac:dyDescent="0.4">
      <c r="A151" s="300"/>
      <c r="B151" s="298" t="s">
        <v>98</v>
      </c>
      <c r="C151" s="173" t="s">
        <v>149</v>
      </c>
      <c r="D151" s="177">
        <f>D142+D145+D148</f>
        <v>2010</v>
      </c>
      <c r="E151" s="177">
        <f t="shared" ref="E151:O151" si="46">E142+E145+E148</f>
        <v>0</v>
      </c>
      <c r="F151" s="177">
        <f t="shared" si="46"/>
        <v>2010</v>
      </c>
      <c r="G151" s="177">
        <f t="shared" si="46"/>
        <v>3086</v>
      </c>
      <c r="H151" s="177">
        <f t="shared" si="46"/>
        <v>339</v>
      </c>
      <c r="I151" s="177">
        <f t="shared" si="46"/>
        <v>3425</v>
      </c>
      <c r="J151" s="177">
        <f t="shared" si="46"/>
        <v>4008</v>
      </c>
      <c r="K151" s="177">
        <f t="shared" si="46"/>
        <v>2276</v>
      </c>
      <c r="L151" s="177">
        <f t="shared" si="46"/>
        <v>6284</v>
      </c>
      <c r="M151" s="177">
        <f t="shared" si="46"/>
        <v>9104</v>
      </c>
      <c r="N151" s="177">
        <f t="shared" si="46"/>
        <v>2615</v>
      </c>
      <c r="O151" s="177">
        <f t="shared" si="46"/>
        <v>11719</v>
      </c>
      <c r="P151" s="173" t="s">
        <v>150</v>
      </c>
      <c r="Q151" s="298" t="s">
        <v>73</v>
      </c>
      <c r="R151" s="300"/>
    </row>
    <row r="152" spans="1:18" s="30" customFormat="1" ht="18.649999999999999" customHeight="1" x14ac:dyDescent="0.4">
      <c r="A152" s="300"/>
      <c r="B152" s="298"/>
      <c r="C152" s="67" t="s">
        <v>152</v>
      </c>
      <c r="D152" s="68">
        <f t="shared" ref="D152:O152" si="47">D143+D146+D149</f>
        <v>32</v>
      </c>
      <c r="E152" s="68">
        <f t="shared" si="47"/>
        <v>0</v>
      </c>
      <c r="F152" s="68">
        <f t="shared" si="47"/>
        <v>32</v>
      </c>
      <c r="G152" s="68">
        <f t="shared" si="47"/>
        <v>394</v>
      </c>
      <c r="H152" s="68">
        <f t="shared" si="47"/>
        <v>59</v>
      </c>
      <c r="I152" s="68">
        <f t="shared" si="47"/>
        <v>453</v>
      </c>
      <c r="J152" s="68">
        <f t="shared" si="47"/>
        <v>473</v>
      </c>
      <c r="K152" s="68">
        <f t="shared" si="47"/>
        <v>312</v>
      </c>
      <c r="L152" s="68">
        <f t="shared" si="47"/>
        <v>785</v>
      </c>
      <c r="M152" s="68">
        <f t="shared" si="47"/>
        <v>899</v>
      </c>
      <c r="N152" s="68">
        <f t="shared" si="47"/>
        <v>371</v>
      </c>
      <c r="O152" s="68">
        <f t="shared" si="47"/>
        <v>1270</v>
      </c>
      <c r="P152" s="67" t="s">
        <v>153</v>
      </c>
      <c r="Q152" s="298"/>
      <c r="R152" s="300"/>
    </row>
    <row r="153" spans="1:18" s="30" customFormat="1" ht="18.649999999999999" customHeight="1" thickBot="1" x14ac:dyDescent="0.45">
      <c r="A153" s="301"/>
      <c r="B153" s="299"/>
      <c r="C153" s="181" t="s">
        <v>98</v>
      </c>
      <c r="D153" s="176">
        <f>SUM(D151:D152)</f>
        <v>2042</v>
      </c>
      <c r="E153" s="176">
        <f t="shared" ref="E153:O153" si="48">SUM(E151:E152)</f>
        <v>0</v>
      </c>
      <c r="F153" s="176">
        <f t="shared" si="48"/>
        <v>2042</v>
      </c>
      <c r="G153" s="176">
        <f t="shared" si="48"/>
        <v>3480</v>
      </c>
      <c r="H153" s="176">
        <f t="shared" si="48"/>
        <v>398</v>
      </c>
      <c r="I153" s="176">
        <f t="shared" si="48"/>
        <v>3878</v>
      </c>
      <c r="J153" s="176">
        <f t="shared" si="48"/>
        <v>4481</v>
      </c>
      <c r="K153" s="176">
        <f t="shared" si="48"/>
        <v>2588</v>
      </c>
      <c r="L153" s="176">
        <f t="shared" si="48"/>
        <v>7069</v>
      </c>
      <c r="M153" s="176">
        <f t="shared" si="48"/>
        <v>10003</v>
      </c>
      <c r="N153" s="176">
        <f t="shared" si="48"/>
        <v>2986</v>
      </c>
      <c r="O153" s="176">
        <f t="shared" si="48"/>
        <v>12989</v>
      </c>
      <c r="P153" s="181" t="s">
        <v>73</v>
      </c>
      <c r="Q153" s="299"/>
      <c r="R153" s="301"/>
    </row>
    <row r="154" spans="1:18" ht="18.649999999999999" customHeight="1" thickTop="1" x14ac:dyDescent="0.4">
      <c r="D154" s="36"/>
      <c r="E154" s="36"/>
      <c r="F154" s="36"/>
      <c r="G154" s="36"/>
      <c r="H154" s="36"/>
      <c r="I154" s="36"/>
      <c r="J154" s="36"/>
      <c r="K154" s="36"/>
      <c r="L154" s="36"/>
      <c r="M154" s="37"/>
      <c r="N154" s="38"/>
      <c r="O154" s="37"/>
      <c r="P154" s="39"/>
      <c r="Q154" s="40"/>
      <c r="R154" s="71"/>
    </row>
    <row r="155" spans="1:18" ht="18.649999999999999" customHeight="1" x14ac:dyDescent="0.4"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42"/>
      <c r="O155" s="42"/>
      <c r="P155" s="43"/>
      <c r="Q155" s="44"/>
      <c r="R155" s="72"/>
    </row>
    <row r="156" spans="1:18" ht="18.649999999999999" customHeight="1" x14ac:dyDescent="0.4">
      <c r="D156" s="36"/>
      <c r="E156" s="36"/>
      <c r="F156" s="36"/>
      <c r="G156" s="36"/>
      <c r="H156" s="36"/>
      <c r="I156" s="36"/>
      <c r="J156" s="36"/>
      <c r="K156" s="36"/>
      <c r="L156" s="36"/>
      <c r="N156" s="36"/>
      <c r="O156" s="45"/>
      <c r="P156" s="46"/>
    </row>
    <row r="157" spans="1:18" ht="18.649999999999999" customHeight="1" x14ac:dyDescent="0.4">
      <c r="D157" s="36"/>
      <c r="E157" s="36"/>
      <c r="F157" s="36"/>
      <c r="G157" s="36"/>
      <c r="H157" s="36"/>
      <c r="I157" s="36"/>
      <c r="J157" s="36"/>
      <c r="K157" s="36"/>
      <c r="L157" s="36"/>
      <c r="M157" s="48"/>
      <c r="N157" s="36"/>
    </row>
    <row r="158" spans="1:18" ht="18.649999999999999" customHeight="1" x14ac:dyDescent="0.4"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49"/>
      <c r="P158" s="43"/>
    </row>
    <row r="159" spans="1:18" ht="18.649999999999999" customHeight="1" x14ac:dyDescent="0.4"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1"/>
    </row>
    <row r="160" spans="1:18" ht="18.649999999999999" customHeight="1" x14ac:dyDescent="0.4"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1"/>
    </row>
    <row r="161" spans="4:16" ht="18.649999999999999" customHeight="1" x14ac:dyDescent="0.4"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1"/>
    </row>
    <row r="162" spans="4:16" ht="18.649999999999999" customHeight="1" x14ac:dyDescent="0.4"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1"/>
    </row>
    <row r="163" spans="4:16" ht="18.649999999999999" customHeight="1" x14ac:dyDescent="0.4"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1"/>
    </row>
    <row r="164" spans="4:16" ht="18.649999999999999" customHeight="1" x14ac:dyDescent="0.4"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1"/>
    </row>
    <row r="165" spans="4:16" ht="18.649999999999999" customHeight="1" x14ac:dyDescent="0.4"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1"/>
    </row>
    <row r="166" spans="4:16" ht="18.649999999999999" customHeight="1" x14ac:dyDescent="0.4"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1"/>
    </row>
    <row r="167" spans="4:16" ht="18.649999999999999" customHeight="1" x14ac:dyDescent="0.4"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1"/>
    </row>
    <row r="168" spans="4:16" ht="18.649999999999999" customHeight="1" x14ac:dyDescent="0.4"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1"/>
    </row>
    <row r="169" spans="4:16" ht="18.649999999999999" customHeight="1" x14ac:dyDescent="0.4"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1"/>
    </row>
    <row r="170" spans="4:16" ht="18.649999999999999" customHeight="1" x14ac:dyDescent="0.4"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1"/>
    </row>
    <row r="171" spans="4:16" ht="18.649999999999999" customHeight="1" x14ac:dyDescent="0.4"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1"/>
    </row>
    <row r="172" spans="4:16" ht="18.649999999999999" customHeight="1" x14ac:dyDescent="0.4"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1"/>
    </row>
    <row r="173" spans="4:16" ht="18.649999999999999" customHeight="1" x14ac:dyDescent="0.4"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4:16" ht="18.649999999999999" customHeight="1" x14ac:dyDescent="0.4"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4:16" ht="18.649999999999999" customHeight="1" x14ac:dyDescent="0.4"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4:16" ht="18.649999999999999" customHeight="1" x14ac:dyDescent="0.4"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4:14" ht="18.649999999999999" customHeight="1" x14ac:dyDescent="0.4"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4:14" ht="18.649999999999999" customHeight="1" x14ac:dyDescent="0.4"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4:14" ht="18.649999999999999" customHeight="1" x14ac:dyDescent="0.4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4:14" ht="18.649999999999999" customHeight="1" x14ac:dyDescent="0.4"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4:14" ht="18.649999999999999" customHeight="1" x14ac:dyDescent="0.4"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4:14" ht="18.649999999999999" customHeight="1" x14ac:dyDescent="0.4"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4:14" ht="18.649999999999999" customHeight="1" x14ac:dyDescent="0.4"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4:14" ht="18.649999999999999" customHeight="1" x14ac:dyDescent="0.4"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4:14" ht="18.649999999999999" customHeight="1" x14ac:dyDescent="0.4"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4:14" ht="18.649999999999999" customHeight="1" x14ac:dyDescent="0.4"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4:14" ht="18.649999999999999" customHeight="1" x14ac:dyDescent="0.4"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4:14" ht="18.649999999999999" customHeight="1" x14ac:dyDescent="0.4"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4:14" ht="18.649999999999999" customHeight="1" x14ac:dyDescent="0.4"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4:14" ht="18.649999999999999" customHeight="1" x14ac:dyDescent="0.4"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4:14" ht="18.649999999999999" customHeight="1" x14ac:dyDescent="0.4"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4:14" ht="18.649999999999999" customHeight="1" x14ac:dyDescent="0.4"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4:14" ht="18.649999999999999" customHeight="1" x14ac:dyDescent="0.4"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4:14" ht="18.649999999999999" customHeight="1" x14ac:dyDescent="0.4"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4:14" ht="18.649999999999999" customHeight="1" x14ac:dyDescent="0.4"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4:14" ht="18.649999999999999" customHeight="1" x14ac:dyDescent="0.4"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4:14" ht="18.649999999999999" customHeight="1" x14ac:dyDescent="0.4"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4:14" ht="18.649999999999999" customHeight="1" x14ac:dyDescent="0.4"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4:14" ht="18.649999999999999" customHeight="1" x14ac:dyDescent="0.4"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4:14" ht="18.649999999999999" customHeight="1" x14ac:dyDescent="0.4"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4:14" ht="18.649999999999999" customHeight="1" x14ac:dyDescent="0.4"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4:14" ht="18.649999999999999" customHeight="1" x14ac:dyDescent="0.4"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4:14" ht="18.649999999999999" customHeight="1" x14ac:dyDescent="0.4"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4:14" ht="18.649999999999999" customHeight="1" x14ac:dyDescent="0.4"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4:14" ht="18.649999999999999" customHeight="1" x14ac:dyDescent="0.4"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4:14" ht="18.649999999999999" customHeight="1" x14ac:dyDescent="0.4"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4:14" ht="18.649999999999999" customHeight="1" x14ac:dyDescent="0.4"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4:14" ht="18.649999999999999" customHeight="1" x14ac:dyDescent="0.4"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4:14" ht="18.649999999999999" customHeight="1" x14ac:dyDescent="0.4"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4:14" ht="18.649999999999999" customHeight="1" x14ac:dyDescent="0.4"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4:14" ht="18.649999999999999" customHeight="1" x14ac:dyDescent="0.4"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4:14" ht="18.649999999999999" customHeight="1" x14ac:dyDescent="0.4"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4:14" ht="18.649999999999999" customHeight="1" x14ac:dyDescent="0.4"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4:14" ht="18.649999999999999" customHeight="1" x14ac:dyDescent="0.4"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4:14" ht="18.649999999999999" customHeight="1" x14ac:dyDescent="0.4"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4:14" ht="18.649999999999999" customHeight="1" x14ac:dyDescent="0.4"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4:14" ht="18.649999999999999" customHeight="1" x14ac:dyDescent="0.4"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4:14" ht="18.649999999999999" customHeight="1" x14ac:dyDescent="0.4"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4:14" ht="18.649999999999999" customHeight="1" x14ac:dyDescent="0.4"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4:14" ht="18.649999999999999" customHeight="1" x14ac:dyDescent="0.4"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4:14" ht="18.649999999999999" customHeight="1" x14ac:dyDescent="0.4"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4:14" ht="18.649999999999999" customHeight="1" x14ac:dyDescent="0.4"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4:14" ht="18.649999999999999" customHeight="1" x14ac:dyDescent="0.4"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4:14" ht="18.649999999999999" customHeight="1" x14ac:dyDescent="0.4"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4:14" ht="18.649999999999999" customHeight="1" x14ac:dyDescent="0.4"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4:14" ht="18.649999999999999" customHeight="1" x14ac:dyDescent="0.4"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4:14" ht="18.649999999999999" customHeight="1" x14ac:dyDescent="0.4"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4:14" ht="18.649999999999999" customHeight="1" x14ac:dyDescent="0.4"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4:14" ht="18.649999999999999" customHeight="1" x14ac:dyDescent="0.4"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4:14" ht="18.649999999999999" customHeight="1" x14ac:dyDescent="0.4"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4:14" ht="18.649999999999999" customHeight="1" x14ac:dyDescent="0.4"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4:14" ht="18.649999999999999" customHeight="1" x14ac:dyDescent="0.4"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4:14" ht="18.649999999999999" customHeight="1" x14ac:dyDescent="0.4"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4:14" ht="18.649999999999999" customHeight="1" x14ac:dyDescent="0.4"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4:14" ht="18.649999999999999" customHeight="1" x14ac:dyDescent="0.4"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4:14" ht="18.649999999999999" customHeight="1" x14ac:dyDescent="0.4"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4:14" ht="18.649999999999999" customHeight="1" x14ac:dyDescent="0.4"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4:14" ht="18.649999999999999" customHeight="1" x14ac:dyDescent="0.4"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4:14" ht="18.649999999999999" customHeight="1" x14ac:dyDescent="0.4"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4:14" ht="18.649999999999999" customHeight="1" x14ac:dyDescent="0.4"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4:14" ht="18.649999999999999" customHeight="1" x14ac:dyDescent="0.4"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4:14" ht="18.649999999999999" customHeight="1" x14ac:dyDescent="0.4"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4:14" ht="18.649999999999999" customHeight="1" x14ac:dyDescent="0.4"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4:14" ht="18.649999999999999" customHeight="1" x14ac:dyDescent="0.4"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4:14" ht="18.649999999999999" customHeight="1" x14ac:dyDescent="0.4"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4:14" ht="18.649999999999999" customHeight="1" x14ac:dyDescent="0.4"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4:14" ht="18.649999999999999" customHeight="1" x14ac:dyDescent="0.4"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4:14" ht="18.649999999999999" customHeight="1" x14ac:dyDescent="0.4"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4:14" ht="18.649999999999999" customHeight="1" x14ac:dyDescent="0.4"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4:14" ht="18.649999999999999" customHeight="1" x14ac:dyDescent="0.4"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4:14" ht="18.649999999999999" customHeight="1" x14ac:dyDescent="0.4"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4:14" ht="18.649999999999999" customHeight="1" x14ac:dyDescent="0.4"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4:14" ht="18.649999999999999" customHeight="1" x14ac:dyDescent="0.4"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4:14" ht="18.649999999999999" customHeight="1" x14ac:dyDescent="0.4"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4:14" ht="18.649999999999999" customHeight="1" x14ac:dyDescent="0.4"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4:14" ht="18.649999999999999" customHeight="1" x14ac:dyDescent="0.4"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4:14" ht="18.649999999999999" customHeight="1" x14ac:dyDescent="0.4"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4:14" ht="18.649999999999999" customHeight="1" x14ac:dyDescent="0.4"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4:14" ht="18.649999999999999" customHeight="1" x14ac:dyDescent="0.4"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4:14" ht="18.649999999999999" customHeight="1" x14ac:dyDescent="0.4"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4:14" ht="18.649999999999999" customHeight="1" x14ac:dyDescent="0.4"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4:14" ht="18.649999999999999" customHeight="1" x14ac:dyDescent="0.4"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4:14" ht="18.649999999999999" customHeight="1" x14ac:dyDescent="0.4"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4:14" ht="18.649999999999999" customHeight="1" x14ac:dyDescent="0.4"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4:14" ht="18.649999999999999" customHeight="1" x14ac:dyDescent="0.4"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4:14" ht="18.649999999999999" customHeight="1" x14ac:dyDescent="0.4"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4:14" ht="18.649999999999999" customHeight="1" x14ac:dyDescent="0.4"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4:14" ht="14.25" customHeight="1" x14ac:dyDescent="0.4"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4:14" ht="14.25" customHeight="1" x14ac:dyDescent="0.4"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4:14" ht="14.25" customHeight="1" x14ac:dyDescent="0.4"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4:14" ht="14.25" customHeight="1" x14ac:dyDescent="0.4"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4:14" ht="14.25" customHeight="1" x14ac:dyDescent="0.4"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4:14" ht="14.25" customHeight="1" x14ac:dyDescent="0.4"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4:14" ht="14.25" customHeight="1" x14ac:dyDescent="0.4"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4:14" ht="14.25" customHeight="1" x14ac:dyDescent="0.4"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4:14" ht="14.25" customHeight="1" x14ac:dyDescent="0.4"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4:14" ht="14.25" customHeight="1" x14ac:dyDescent="0.4"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4:14" ht="14.25" customHeight="1" x14ac:dyDescent="0.4"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4:14" ht="14.25" customHeight="1" x14ac:dyDescent="0.4"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4:14" ht="14.25" customHeight="1" x14ac:dyDescent="0.4"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4:14" ht="14.25" customHeight="1" x14ac:dyDescent="0.4"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4:14" ht="14.25" customHeight="1" x14ac:dyDescent="0.4"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4:14" ht="14.25" customHeight="1" x14ac:dyDescent="0.4"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4:14" ht="14.25" customHeight="1" x14ac:dyDescent="0.4"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4:14" ht="14.25" customHeight="1" x14ac:dyDescent="0.4"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4:14" ht="14.25" customHeight="1" x14ac:dyDescent="0.4"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4:14" ht="14.25" customHeight="1" x14ac:dyDescent="0.4"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4:14" ht="14.25" customHeight="1" x14ac:dyDescent="0.4"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4:14" ht="14.25" customHeight="1" x14ac:dyDescent="0.4"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4:14" ht="14.25" customHeight="1" x14ac:dyDescent="0.4"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4:14" ht="14.25" customHeight="1" x14ac:dyDescent="0.4"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4:14" ht="14.25" customHeight="1" x14ac:dyDescent="0.4"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4:14" ht="14.25" customHeight="1" x14ac:dyDescent="0.4"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4:14" ht="14.25" customHeight="1" x14ac:dyDescent="0.4"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4:14" ht="14.25" customHeight="1" x14ac:dyDescent="0.4"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4:14" ht="14.25" customHeight="1" x14ac:dyDescent="0.4"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4:14" ht="14.25" customHeight="1" x14ac:dyDescent="0.4"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4:14" ht="14.25" customHeight="1" x14ac:dyDescent="0.4"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4:14" ht="14.25" customHeight="1" x14ac:dyDescent="0.4"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4:14" ht="14.25" customHeight="1" x14ac:dyDescent="0.4"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4:14" ht="14.25" customHeight="1" x14ac:dyDescent="0.4"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4:14" ht="14.25" customHeight="1" x14ac:dyDescent="0.4"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4:14" ht="14.25" customHeight="1" x14ac:dyDescent="0.4"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4:14" ht="14.25" customHeight="1" x14ac:dyDescent="0.4"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4:14" ht="14.25" customHeight="1" x14ac:dyDescent="0.4"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4:14" ht="14.25" customHeight="1" x14ac:dyDescent="0.4"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4:14" ht="14.25" customHeight="1" x14ac:dyDescent="0.4"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4:14" ht="14.25" customHeight="1" x14ac:dyDescent="0.4"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4:14" ht="14.25" customHeight="1" x14ac:dyDescent="0.4"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4:14" ht="14.25" customHeight="1" x14ac:dyDescent="0.4"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4:14" ht="14.25" customHeight="1" x14ac:dyDescent="0.4"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4:14" ht="14.25" customHeight="1" x14ac:dyDescent="0.4"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4:14" ht="14.25" customHeight="1" x14ac:dyDescent="0.4"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4:14" ht="14.25" customHeight="1" x14ac:dyDescent="0.4"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4:14" ht="14.25" customHeight="1" x14ac:dyDescent="0.4"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4:14" ht="14.25" customHeight="1" x14ac:dyDescent="0.4"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4:14" ht="14.25" customHeight="1" x14ac:dyDescent="0.4"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4:14" ht="14.25" customHeight="1" x14ac:dyDescent="0.4"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4:14" ht="14.25" customHeight="1" x14ac:dyDescent="0.4"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4:14" ht="14.25" customHeight="1" x14ac:dyDescent="0.4"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4:14" ht="14.25" customHeight="1" x14ac:dyDescent="0.4"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4:14" ht="14.25" customHeight="1" x14ac:dyDescent="0.4"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4:14" ht="14.25" customHeight="1" x14ac:dyDescent="0.4"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4:14" ht="14.25" customHeight="1" x14ac:dyDescent="0.4"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4:14" ht="14.25" customHeight="1" x14ac:dyDescent="0.4"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4:14" ht="14.25" customHeight="1" x14ac:dyDescent="0.4"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4:14" ht="14.25" customHeight="1" x14ac:dyDescent="0.4"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4:14" ht="14.25" customHeight="1" x14ac:dyDescent="0.4"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4:14" ht="14.25" customHeight="1" x14ac:dyDescent="0.4"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4:14" ht="14.25" customHeight="1" x14ac:dyDescent="0.4"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4:14" ht="14.25" customHeight="1" x14ac:dyDescent="0.4"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4:14" ht="14.25" customHeight="1" x14ac:dyDescent="0.4"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4:14" ht="14.25" customHeight="1" x14ac:dyDescent="0.4"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4:14" ht="14.25" customHeight="1" x14ac:dyDescent="0.4"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4:14" ht="14.25" customHeight="1" x14ac:dyDescent="0.4"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4:14" ht="14.25" customHeight="1" x14ac:dyDescent="0.4"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4:14" ht="14.25" customHeight="1" x14ac:dyDescent="0.4"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4:14" ht="14.25" customHeight="1" x14ac:dyDescent="0.4"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4:14" ht="14.25" customHeight="1" x14ac:dyDescent="0.4"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4:14" ht="14.25" customHeight="1" x14ac:dyDescent="0.4"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4:14" ht="14.25" customHeight="1" x14ac:dyDescent="0.4"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4:14" ht="14.25" customHeight="1" x14ac:dyDescent="0.4"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4:14" ht="14.25" customHeight="1" x14ac:dyDescent="0.4"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4:14" ht="14.25" customHeight="1" x14ac:dyDescent="0.4"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4:14" ht="14.25" customHeight="1" x14ac:dyDescent="0.4"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4:14" ht="14.25" customHeight="1" x14ac:dyDescent="0.4"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4:14" ht="14.25" customHeight="1" x14ac:dyDescent="0.4"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4:14" ht="14.25" customHeight="1" x14ac:dyDescent="0.4"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4:14" ht="14.25" customHeight="1" x14ac:dyDescent="0.4"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4:14" ht="14.25" customHeight="1" x14ac:dyDescent="0.4"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4:14" ht="14.25" customHeight="1" x14ac:dyDescent="0.4"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4:14" ht="14.25" customHeight="1" x14ac:dyDescent="0.4"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4:14" ht="14.25" customHeight="1" x14ac:dyDescent="0.4"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4:14" ht="14.25" customHeight="1" x14ac:dyDescent="0.4"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4:14" ht="14.25" customHeight="1" x14ac:dyDescent="0.4"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4:14" ht="14.25" customHeight="1" x14ac:dyDescent="0.4"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4:14" ht="14.25" customHeight="1" x14ac:dyDescent="0.4"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</row>
    <row r="358" spans="4:14" ht="14.25" customHeight="1" x14ac:dyDescent="0.4"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</row>
    <row r="359" spans="4:14" ht="14.25" customHeight="1" x14ac:dyDescent="0.4"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4:14" ht="14.25" customHeight="1" x14ac:dyDescent="0.4"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4:14" ht="14.25" customHeight="1" x14ac:dyDescent="0.4"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4:14" ht="14.25" customHeight="1" x14ac:dyDescent="0.4"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4:14" ht="14.25" customHeight="1" x14ac:dyDescent="0.4"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4:14" ht="14.25" customHeight="1" x14ac:dyDescent="0.4"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4:14" ht="14.25" customHeight="1" x14ac:dyDescent="0.4"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4:14" ht="14.25" customHeight="1" x14ac:dyDescent="0.4"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4:14" ht="14.25" customHeight="1" x14ac:dyDescent="0.4"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4:14" ht="14.25" customHeight="1" x14ac:dyDescent="0.4"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4:14" ht="14.25" customHeight="1" x14ac:dyDescent="0.4"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4:14" ht="14.25" customHeight="1" x14ac:dyDescent="0.4"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4:14" ht="14.25" customHeight="1" x14ac:dyDescent="0.4"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4:14" ht="14.25" customHeight="1" x14ac:dyDescent="0.4"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4:14" ht="14.25" customHeight="1" x14ac:dyDescent="0.4"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4:14" ht="14.25" customHeight="1" x14ac:dyDescent="0.4"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4:14" ht="14.25" customHeight="1" x14ac:dyDescent="0.4"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4:14" ht="14.25" customHeight="1" x14ac:dyDescent="0.4"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4:14" ht="14.25" customHeight="1" x14ac:dyDescent="0.4"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4:14" ht="14.25" customHeight="1" x14ac:dyDescent="0.4"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4:14" ht="14.25" customHeight="1" x14ac:dyDescent="0.4"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4:14" ht="14.25" customHeight="1" x14ac:dyDescent="0.4"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4:14" ht="14.25" customHeight="1" x14ac:dyDescent="0.4"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4:14" ht="14.25" customHeight="1" x14ac:dyDescent="0.4"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4:14" ht="14.25" customHeight="1" x14ac:dyDescent="0.4"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4:14" ht="14.25" customHeight="1" x14ac:dyDescent="0.4"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4:14" ht="14.25" customHeight="1" x14ac:dyDescent="0.4"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4:14" ht="14.25" customHeight="1" x14ac:dyDescent="0.4"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4:14" ht="14.25" customHeight="1" x14ac:dyDescent="0.4"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4:14" ht="14.25" customHeight="1" x14ac:dyDescent="0.4"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4:14" ht="14.25" customHeight="1" x14ac:dyDescent="0.4"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4:14" ht="14.25" customHeight="1" x14ac:dyDescent="0.4"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4:14" ht="14.25" customHeight="1" x14ac:dyDescent="0.4"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4:14" ht="14.25" customHeight="1" x14ac:dyDescent="0.4"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4:14" ht="14.25" customHeight="1" x14ac:dyDescent="0.4"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4:14" ht="14.25" customHeight="1" x14ac:dyDescent="0.4"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4:14" ht="14.25" customHeight="1" x14ac:dyDescent="0.4"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4:14" ht="14.25" customHeight="1" x14ac:dyDescent="0.4"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4:14" ht="14.25" customHeight="1" x14ac:dyDescent="0.4"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4:14" ht="14.25" customHeight="1" x14ac:dyDescent="0.4"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4:14" ht="14.25" customHeight="1" x14ac:dyDescent="0.4"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</row>
    <row r="400" spans="4:14" ht="14.25" customHeight="1" x14ac:dyDescent="0.4"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4:14" ht="14.25" customHeight="1" x14ac:dyDescent="0.4"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4:14" ht="14.25" customHeight="1" x14ac:dyDescent="0.4"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4:14" ht="14.25" customHeight="1" x14ac:dyDescent="0.4"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</row>
    <row r="404" spans="4:14" ht="14.25" customHeight="1" x14ac:dyDescent="0.4"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4:14" ht="14.25" customHeight="1" x14ac:dyDescent="0.4"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4:14" ht="14.25" customHeight="1" x14ac:dyDescent="0.4"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4:14" ht="14.25" customHeight="1" x14ac:dyDescent="0.4"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4:14" ht="14.25" customHeight="1" x14ac:dyDescent="0.4"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4:14" ht="14.25" customHeight="1" x14ac:dyDescent="0.4"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4:14" ht="14.25" customHeight="1" x14ac:dyDescent="0.4"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4:14" ht="14.25" customHeight="1" x14ac:dyDescent="0.4"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4:14" ht="14.25" customHeight="1" x14ac:dyDescent="0.4"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4:14" ht="14.25" customHeight="1" x14ac:dyDescent="0.4"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4:14" ht="14.25" customHeight="1" x14ac:dyDescent="0.4"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4:14" ht="14.25" customHeight="1" x14ac:dyDescent="0.4"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4:14" ht="14.25" customHeight="1" x14ac:dyDescent="0.4"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4:14" ht="14.25" customHeight="1" x14ac:dyDescent="0.4"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4:14" ht="14.25" customHeight="1" x14ac:dyDescent="0.4"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4:14" ht="14.25" customHeight="1" x14ac:dyDescent="0.4"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4:14" ht="14.25" customHeight="1" x14ac:dyDescent="0.4"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4:14" ht="14.25" customHeight="1" x14ac:dyDescent="0.4"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4:14" ht="14.25" customHeight="1" x14ac:dyDescent="0.4"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4:14" ht="14.25" customHeight="1" x14ac:dyDescent="0.4"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4:14" ht="14.25" customHeight="1" x14ac:dyDescent="0.4"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</row>
    <row r="425" spans="4:14" ht="14.25" customHeight="1" x14ac:dyDescent="0.4"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4:14" ht="14.25" customHeight="1" x14ac:dyDescent="0.4"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4:14" ht="14.25" customHeight="1" x14ac:dyDescent="0.4"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4:14" ht="14.25" customHeight="1" x14ac:dyDescent="0.4"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4:14" ht="14.25" customHeight="1" x14ac:dyDescent="0.4"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4:14" ht="14.25" customHeight="1" x14ac:dyDescent="0.4"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4:14" ht="14.25" customHeight="1" x14ac:dyDescent="0.4"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4:14" ht="14.25" customHeight="1" x14ac:dyDescent="0.4"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4:14" ht="14.25" customHeight="1" x14ac:dyDescent="0.4"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4:14" ht="14.25" customHeight="1" x14ac:dyDescent="0.4"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4:14" ht="14.25" customHeight="1" x14ac:dyDescent="0.4"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4:14" ht="14.25" customHeight="1" x14ac:dyDescent="0.4"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4:14" ht="14.25" customHeight="1" x14ac:dyDescent="0.4"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4:14" ht="14.25" customHeight="1" x14ac:dyDescent="0.4"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4:14" ht="14.25" customHeight="1" x14ac:dyDescent="0.4"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4:14" ht="14.25" customHeight="1" x14ac:dyDescent="0.4"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4:14" ht="14.25" customHeight="1" x14ac:dyDescent="0.4"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4:14" ht="14.25" customHeight="1" x14ac:dyDescent="0.4"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</row>
    <row r="443" spans="4:14" ht="14.25" customHeight="1" x14ac:dyDescent="0.4"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</row>
    <row r="444" spans="4:14" ht="14.25" customHeight="1" x14ac:dyDescent="0.4"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4:14" ht="14.25" customHeight="1" x14ac:dyDescent="0.4"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4:14" ht="14.25" customHeight="1" x14ac:dyDescent="0.4"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4:14" ht="14.25" customHeight="1" x14ac:dyDescent="0.4"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4:14" ht="14.25" customHeight="1" x14ac:dyDescent="0.4"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4:14" ht="14.25" customHeight="1" x14ac:dyDescent="0.4"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4:14" ht="14.25" customHeight="1" x14ac:dyDescent="0.4"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4:14" ht="14.25" customHeight="1" x14ac:dyDescent="0.4"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4:14" ht="14.25" customHeight="1" x14ac:dyDescent="0.4"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4:14" ht="14.25" customHeight="1" x14ac:dyDescent="0.4"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4:14" ht="14.25" customHeight="1" x14ac:dyDescent="0.4"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4:14" ht="14.25" customHeight="1" x14ac:dyDescent="0.4"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4:14" ht="14.25" customHeight="1" x14ac:dyDescent="0.4"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4:14" ht="14.25" customHeight="1" x14ac:dyDescent="0.4"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4:14" ht="14.25" customHeight="1" x14ac:dyDescent="0.4"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4:14" ht="14.25" customHeight="1" x14ac:dyDescent="0.4"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4:14" ht="14.25" customHeight="1" x14ac:dyDescent="0.4"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4:14" ht="14.25" customHeight="1" x14ac:dyDescent="0.4"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4:14" ht="14.25" customHeight="1" x14ac:dyDescent="0.4"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4:14" ht="14.25" customHeight="1" x14ac:dyDescent="0.4"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4:14" ht="14.25" customHeight="1" x14ac:dyDescent="0.4"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4:14" ht="14.25" customHeight="1" x14ac:dyDescent="0.4"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4:14" ht="14.25" customHeight="1" x14ac:dyDescent="0.4"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4:14" ht="14.25" customHeight="1" x14ac:dyDescent="0.4"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4:14" ht="14.25" customHeight="1" x14ac:dyDescent="0.4"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4:14" ht="14.25" customHeight="1" x14ac:dyDescent="0.4"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4:14" ht="14.25" customHeight="1" x14ac:dyDescent="0.4"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4:14" ht="14.25" customHeight="1" x14ac:dyDescent="0.4"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4:14" ht="14.25" customHeight="1" x14ac:dyDescent="0.4"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4:14" ht="14.25" customHeight="1" x14ac:dyDescent="0.4"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4:14" ht="14.25" customHeight="1" x14ac:dyDescent="0.4"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4:14" ht="14.25" customHeight="1" x14ac:dyDescent="0.4"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4:14" ht="14.25" customHeight="1" x14ac:dyDescent="0.4"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4:14" ht="14.25" customHeight="1" x14ac:dyDescent="0.4"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4:14" ht="14.25" customHeight="1" x14ac:dyDescent="0.4"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4:14" ht="14.25" customHeight="1" x14ac:dyDescent="0.4"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4:14" ht="14.25" customHeight="1" x14ac:dyDescent="0.4"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4:14" ht="14.25" customHeight="1" x14ac:dyDescent="0.4"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4:14" ht="14.25" customHeight="1" x14ac:dyDescent="0.4"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4:14" ht="14.25" customHeight="1" x14ac:dyDescent="0.4"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4:14" ht="14.25" customHeight="1" x14ac:dyDescent="0.4"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4:14" ht="14.25" customHeight="1" x14ac:dyDescent="0.4"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4:14" ht="14.25" customHeight="1" x14ac:dyDescent="0.4"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4:14" ht="14.25" customHeight="1" x14ac:dyDescent="0.4"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4:14" ht="14.25" customHeight="1" x14ac:dyDescent="0.4"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4:14" ht="14.25" customHeight="1" x14ac:dyDescent="0.4"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4:14" ht="14.25" customHeight="1" x14ac:dyDescent="0.4"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</row>
    <row r="491" spans="4:14" ht="14.25" customHeight="1" x14ac:dyDescent="0.4"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4:14" ht="14.25" customHeight="1" x14ac:dyDescent="0.4"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4:14" ht="14.25" customHeight="1" x14ac:dyDescent="0.4"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4:14" ht="14.25" customHeight="1" x14ac:dyDescent="0.4"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4:14" ht="14.25" customHeight="1" x14ac:dyDescent="0.4"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4:14" ht="14.25" customHeight="1" x14ac:dyDescent="0.4"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4:14" ht="14.25" customHeight="1" x14ac:dyDescent="0.4"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4:14" ht="14.25" customHeight="1" x14ac:dyDescent="0.4"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4:14" ht="14.25" customHeight="1" x14ac:dyDescent="0.4"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4:14" ht="14.25" customHeight="1" x14ac:dyDescent="0.4"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4:14" ht="14.25" customHeight="1" x14ac:dyDescent="0.4"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4:14" ht="14.25" customHeight="1" x14ac:dyDescent="0.4"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4:14" ht="14.25" customHeight="1" x14ac:dyDescent="0.4"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4:14" ht="14.25" customHeight="1" x14ac:dyDescent="0.4"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4:14" ht="14.25" customHeight="1" x14ac:dyDescent="0.4"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4:14" ht="14.25" customHeight="1" x14ac:dyDescent="0.4"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4:14" ht="14.25" customHeight="1" x14ac:dyDescent="0.4"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4:14" ht="14.25" customHeight="1" x14ac:dyDescent="0.4"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4:14" ht="14.25" customHeight="1" x14ac:dyDescent="0.4"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4:14" ht="14.25" customHeight="1" x14ac:dyDescent="0.4"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4:14" ht="14.25" customHeight="1" x14ac:dyDescent="0.4"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4:14" ht="14.25" customHeight="1" x14ac:dyDescent="0.4"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4:14" ht="14.25" customHeight="1" x14ac:dyDescent="0.4"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4:14" ht="14.25" customHeight="1" x14ac:dyDescent="0.4"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4:14" ht="14.25" customHeight="1" x14ac:dyDescent="0.4"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4:14" ht="14.25" customHeight="1" x14ac:dyDescent="0.4"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4:14" ht="14.25" customHeight="1" x14ac:dyDescent="0.4"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4:14" ht="14.25" customHeight="1" x14ac:dyDescent="0.4"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4:14" ht="14.25" customHeight="1" x14ac:dyDescent="0.4"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4:14" ht="14.25" customHeight="1" x14ac:dyDescent="0.4"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</row>
    <row r="521" spans="4:14" ht="14.25" customHeight="1" x14ac:dyDescent="0.4"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4:14" ht="14.25" customHeight="1" x14ac:dyDescent="0.4"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4:14" ht="14.25" customHeight="1" x14ac:dyDescent="0.4"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4:14" ht="14.25" customHeight="1" x14ac:dyDescent="0.4"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4:14" ht="14.25" customHeight="1" x14ac:dyDescent="0.4"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4:14" ht="14.25" customHeight="1" x14ac:dyDescent="0.4"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4:14" ht="14.25" customHeight="1" x14ac:dyDescent="0.4"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4:14" ht="14.25" customHeight="1" x14ac:dyDescent="0.4"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4:14" ht="14.25" customHeight="1" x14ac:dyDescent="0.4"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4:14" ht="14.25" customHeight="1" x14ac:dyDescent="0.4"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4:14" ht="14.25" customHeight="1" x14ac:dyDescent="0.4"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4:14" ht="14.25" customHeight="1" x14ac:dyDescent="0.4"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4:14" ht="14.25" customHeight="1" x14ac:dyDescent="0.4"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4:14" ht="14.25" customHeight="1" x14ac:dyDescent="0.4"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4:14" ht="14.25" customHeight="1" x14ac:dyDescent="0.4"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4:14" ht="14.25" customHeight="1" x14ac:dyDescent="0.4"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4:14" ht="14.25" customHeight="1" x14ac:dyDescent="0.4"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4:14" ht="14.25" customHeight="1" x14ac:dyDescent="0.4"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4:14" ht="14.25" customHeight="1" x14ac:dyDescent="0.4"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4:14" ht="14.25" customHeight="1" x14ac:dyDescent="0.4"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4:14" ht="14.25" customHeight="1" x14ac:dyDescent="0.4"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4:14" ht="14.25" customHeight="1" x14ac:dyDescent="0.4"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4:14" ht="14.25" customHeight="1" x14ac:dyDescent="0.4"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4:14" ht="14.25" customHeight="1" x14ac:dyDescent="0.4"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4:14" ht="14.25" customHeight="1" x14ac:dyDescent="0.4"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4:14" ht="14.25" customHeight="1" x14ac:dyDescent="0.4"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4:14" ht="14.25" customHeight="1" x14ac:dyDescent="0.4"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4:14" ht="14.25" customHeight="1" x14ac:dyDescent="0.4"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4:14" ht="14.25" customHeight="1" x14ac:dyDescent="0.4"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4:14" ht="14.25" customHeight="1" x14ac:dyDescent="0.4"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4:14" ht="14.25" customHeight="1" x14ac:dyDescent="0.4"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4:14" ht="14.25" customHeight="1" x14ac:dyDescent="0.4"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4:14" ht="14.25" customHeight="1" x14ac:dyDescent="0.4"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4:14" ht="14.25" customHeight="1" x14ac:dyDescent="0.4"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4:14" ht="14.25" customHeight="1" x14ac:dyDescent="0.4"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4:14" ht="14.25" customHeight="1" x14ac:dyDescent="0.4"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4:14" ht="14.25" customHeight="1" x14ac:dyDescent="0.4"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4:14" ht="14.25" customHeight="1" x14ac:dyDescent="0.4"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4:14" ht="14.25" customHeight="1" x14ac:dyDescent="0.4"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4:14" ht="14.25" customHeight="1" x14ac:dyDescent="0.4"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4:14" ht="14.25" customHeight="1" x14ac:dyDescent="0.4"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4:14" ht="14.25" customHeight="1" x14ac:dyDescent="0.4"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4:14" ht="14.25" customHeight="1" x14ac:dyDescent="0.4"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4:14" ht="14.25" customHeight="1" x14ac:dyDescent="0.4"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4:14" ht="14.25" customHeight="1" x14ac:dyDescent="0.4"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4:14" ht="14.25" customHeight="1" x14ac:dyDescent="0.4"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4:14" ht="14.25" customHeight="1" x14ac:dyDescent="0.4"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4:14" ht="14.25" customHeight="1" x14ac:dyDescent="0.4"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4:14" ht="14.25" customHeight="1" x14ac:dyDescent="0.4"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4:14" ht="14.25" customHeight="1" x14ac:dyDescent="0.4"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4:14" ht="14.25" customHeight="1" x14ac:dyDescent="0.4"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4:14" ht="14.25" customHeight="1" x14ac:dyDescent="0.4"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4:14" ht="14.25" customHeight="1" x14ac:dyDescent="0.4"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4:14" ht="14.25" customHeight="1" x14ac:dyDescent="0.4"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4:14" ht="14.25" customHeight="1" x14ac:dyDescent="0.4"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4:14" ht="14.25" customHeight="1" x14ac:dyDescent="0.4"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4:14" ht="14.25" customHeight="1" x14ac:dyDescent="0.4"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4:14" ht="14.25" customHeight="1" x14ac:dyDescent="0.4"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4:14" ht="14.25" customHeight="1" x14ac:dyDescent="0.4"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4:14" ht="14.25" customHeight="1" x14ac:dyDescent="0.4"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4:14" ht="14.25" customHeight="1" x14ac:dyDescent="0.4"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4:14" ht="14.25" customHeight="1" x14ac:dyDescent="0.4"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4:14" ht="14.25" customHeight="1" x14ac:dyDescent="0.4"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4:14" ht="14.25" customHeight="1" x14ac:dyDescent="0.4"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4:14" ht="14.25" customHeight="1" x14ac:dyDescent="0.4"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4:14" ht="14.25" customHeight="1" x14ac:dyDescent="0.4"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4:14" ht="14.25" customHeight="1" x14ac:dyDescent="0.4"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4:14" ht="14.25" customHeight="1" x14ac:dyDescent="0.4"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4:14" ht="14.25" customHeight="1" x14ac:dyDescent="0.4"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4:14" ht="14.25" customHeight="1" x14ac:dyDescent="0.4"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4:14" ht="14.25" customHeight="1" x14ac:dyDescent="0.4"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4:14" ht="14.25" customHeight="1" x14ac:dyDescent="0.4"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4:14" ht="14.25" customHeight="1" x14ac:dyDescent="0.4"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</row>
    <row r="594" spans="4:14" ht="14.25" customHeight="1" x14ac:dyDescent="0.4"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4:14" ht="14.25" customHeight="1" x14ac:dyDescent="0.4"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4:14" ht="14.25" customHeight="1" x14ac:dyDescent="0.4"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4:14" ht="14.25" customHeight="1" x14ac:dyDescent="0.4"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4:14" ht="14.25" customHeight="1" x14ac:dyDescent="0.4"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4:14" ht="14.25" customHeight="1" x14ac:dyDescent="0.4"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4:14" ht="14.25" customHeight="1" x14ac:dyDescent="0.4"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4:14" ht="14.25" customHeight="1" x14ac:dyDescent="0.4"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4:14" ht="14.25" customHeight="1" x14ac:dyDescent="0.4"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4:14" ht="14.25" customHeight="1" x14ac:dyDescent="0.4"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4:14" ht="14.25" customHeight="1" x14ac:dyDescent="0.4"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4:14" ht="14.25" customHeight="1" x14ac:dyDescent="0.4"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4:14" ht="14.25" customHeight="1" x14ac:dyDescent="0.4"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4:14" ht="14.25" customHeight="1" x14ac:dyDescent="0.4"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4:14" ht="14.25" customHeight="1" x14ac:dyDescent="0.4"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4:14" ht="14.25" customHeight="1" x14ac:dyDescent="0.4"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4:14" ht="14.25" customHeight="1" x14ac:dyDescent="0.4"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4:14" ht="14.25" customHeight="1" x14ac:dyDescent="0.4"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4:14" ht="14.25" customHeight="1" x14ac:dyDescent="0.4"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4:14" ht="14.25" customHeight="1" x14ac:dyDescent="0.4"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4:14" ht="14.25" customHeight="1" x14ac:dyDescent="0.4"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4:14" ht="14.25" customHeight="1" x14ac:dyDescent="0.4"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4:14" ht="14.25" customHeight="1" x14ac:dyDescent="0.4"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4:14" ht="14.25" customHeight="1" x14ac:dyDescent="0.4"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4:14" ht="14.25" customHeight="1" x14ac:dyDescent="0.4"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4:14" ht="14.25" customHeight="1" x14ac:dyDescent="0.4"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</row>
    <row r="620" spans="4:14" ht="14.25" customHeight="1" x14ac:dyDescent="0.4"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4:14" ht="14.25" customHeight="1" x14ac:dyDescent="0.4"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4:14" ht="14.25" customHeight="1" x14ac:dyDescent="0.4"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</row>
    <row r="623" spans="4:14" ht="14.25" customHeight="1" x14ac:dyDescent="0.4"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4:14" ht="14.25" customHeight="1" x14ac:dyDescent="0.4"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4:14" ht="14.25" customHeight="1" x14ac:dyDescent="0.4"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4:14" ht="14.25" customHeight="1" x14ac:dyDescent="0.4"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4:14" ht="14.25" customHeight="1" x14ac:dyDescent="0.4"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4:14" ht="14.25" customHeight="1" x14ac:dyDescent="0.4"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4:14" ht="14.25" customHeight="1" x14ac:dyDescent="0.4"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4:14" ht="14.25" customHeight="1" x14ac:dyDescent="0.4"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4:14" ht="14.25" customHeight="1" x14ac:dyDescent="0.4"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4:14" ht="14.25" customHeight="1" x14ac:dyDescent="0.4"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4:14" ht="14.25" customHeight="1" x14ac:dyDescent="0.4"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4:14" ht="14.25" customHeight="1" x14ac:dyDescent="0.4"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4:14" ht="14.25" customHeight="1" x14ac:dyDescent="0.4"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4:14" ht="14.25" customHeight="1" x14ac:dyDescent="0.4"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4:14" ht="14.25" customHeight="1" x14ac:dyDescent="0.4"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4:14" ht="14.25" customHeight="1" x14ac:dyDescent="0.4"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4:14" ht="14.25" customHeight="1" x14ac:dyDescent="0.4"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4:14" ht="14.25" customHeight="1" x14ac:dyDescent="0.4"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4:14" ht="14.25" customHeight="1" x14ac:dyDescent="0.4"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4:14" ht="14.25" customHeight="1" x14ac:dyDescent="0.4"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4:14" ht="14.25" customHeight="1" x14ac:dyDescent="0.4"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4:14" ht="14.25" customHeight="1" x14ac:dyDescent="0.4"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4:14" ht="14.25" customHeight="1" x14ac:dyDescent="0.4"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4:14" ht="14.25" customHeight="1" x14ac:dyDescent="0.4"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4:14" ht="14.25" customHeight="1" x14ac:dyDescent="0.4"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4:14" ht="14.25" customHeight="1" x14ac:dyDescent="0.4"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4:14" ht="14.25" customHeight="1" x14ac:dyDescent="0.4"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4:14" ht="14.25" customHeight="1" x14ac:dyDescent="0.4"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4:14" ht="14.25" customHeight="1" x14ac:dyDescent="0.4"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4:14" ht="14.25" customHeight="1" x14ac:dyDescent="0.4"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4:14" ht="14.25" customHeight="1" x14ac:dyDescent="0.4"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4:14" ht="14.25" customHeight="1" x14ac:dyDescent="0.4"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4:14" ht="14.25" customHeight="1" x14ac:dyDescent="0.4"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4:14" ht="14.25" customHeight="1" x14ac:dyDescent="0.4"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4:14" ht="14.25" customHeight="1" x14ac:dyDescent="0.4"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4:14" ht="14.25" customHeight="1" x14ac:dyDescent="0.4"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4:14" ht="14.25" customHeight="1" x14ac:dyDescent="0.4"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4:14" ht="14.25" customHeight="1" x14ac:dyDescent="0.4"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4:14" ht="14.25" customHeight="1" x14ac:dyDescent="0.4"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4:14" ht="14.25" customHeight="1" x14ac:dyDescent="0.4"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4:14" ht="14.25" customHeight="1" x14ac:dyDescent="0.4"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4:14" ht="14.25" customHeight="1" x14ac:dyDescent="0.4"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4:14" ht="14.25" customHeight="1" x14ac:dyDescent="0.4"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4:14" ht="14.25" customHeight="1" x14ac:dyDescent="0.4"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</row>
    <row r="667" spans="4:14" ht="14.25" customHeight="1" x14ac:dyDescent="0.4"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4:14" ht="14.25" customHeight="1" x14ac:dyDescent="0.4"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4:14" ht="14.25" customHeight="1" x14ac:dyDescent="0.4"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4:14" ht="14.25" customHeight="1" x14ac:dyDescent="0.4"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4:14" ht="14.25" customHeight="1" x14ac:dyDescent="0.4"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4:14" ht="14.25" customHeight="1" x14ac:dyDescent="0.4"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4:14" ht="14.25" customHeight="1" x14ac:dyDescent="0.4"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4:14" ht="14.25" customHeight="1" x14ac:dyDescent="0.4"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4:14" ht="14.25" customHeight="1" x14ac:dyDescent="0.4"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4:14" ht="14.25" customHeight="1" x14ac:dyDescent="0.4"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</row>
    <row r="677" spans="4:14" ht="14.25" customHeight="1" x14ac:dyDescent="0.4"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4:14" ht="14.25" customHeight="1" x14ac:dyDescent="0.4"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4:14" ht="14.25" customHeight="1" x14ac:dyDescent="0.4"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4:14" ht="14.25" customHeight="1" x14ac:dyDescent="0.4"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4:14" ht="14.25" customHeight="1" x14ac:dyDescent="0.4"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4:14" ht="14.25" customHeight="1" x14ac:dyDescent="0.4"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4:14" ht="14.25" customHeight="1" x14ac:dyDescent="0.4"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4:14" ht="14.25" customHeight="1" x14ac:dyDescent="0.4"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4:14" ht="14.25" customHeight="1" x14ac:dyDescent="0.4"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4:14" ht="14.25" customHeight="1" x14ac:dyDescent="0.4"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4:14" ht="14.25" customHeight="1" x14ac:dyDescent="0.4"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4:14" ht="14.25" customHeight="1" x14ac:dyDescent="0.4"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4:14" ht="14.25" customHeight="1" x14ac:dyDescent="0.4"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4:14" ht="14.25" customHeight="1" x14ac:dyDescent="0.4"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4:14" ht="14.25" customHeight="1" x14ac:dyDescent="0.4"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4:14" ht="14.25" customHeight="1" x14ac:dyDescent="0.4"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4:14" ht="14.25" customHeight="1" x14ac:dyDescent="0.4"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4:14" ht="14.25" customHeight="1" x14ac:dyDescent="0.4"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4:14" ht="14.25" customHeight="1" x14ac:dyDescent="0.4"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4:14" ht="14.25" customHeight="1" x14ac:dyDescent="0.4"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4:14" ht="14.25" customHeight="1" x14ac:dyDescent="0.4"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4:14" ht="14.25" customHeight="1" x14ac:dyDescent="0.4"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4:14" ht="14.25" customHeight="1" x14ac:dyDescent="0.4"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4:14" ht="14.25" customHeight="1" x14ac:dyDescent="0.4"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4:14" ht="14.25" customHeight="1" x14ac:dyDescent="0.4"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4:14" ht="14.25" customHeight="1" x14ac:dyDescent="0.4"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4:14" ht="14.25" customHeight="1" x14ac:dyDescent="0.4"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4:14" ht="14.25" customHeight="1" x14ac:dyDescent="0.4"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4:14" ht="14.25" customHeight="1" x14ac:dyDescent="0.4"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4:14" ht="14.25" customHeight="1" x14ac:dyDescent="0.4"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4:14" ht="14.25" customHeight="1" x14ac:dyDescent="0.4"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4:14" ht="14.25" customHeight="1" x14ac:dyDescent="0.4"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4:14" ht="14.25" customHeight="1" x14ac:dyDescent="0.4"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4:14" ht="14.25" customHeight="1" x14ac:dyDescent="0.4"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4:14" ht="14.25" customHeight="1" x14ac:dyDescent="0.4"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4:14" ht="14.25" customHeight="1" x14ac:dyDescent="0.4"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4:14" ht="14.25" customHeight="1" x14ac:dyDescent="0.4"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4:14" ht="14.25" customHeight="1" x14ac:dyDescent="0.4"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4:14" ht="14.25" customHeight="1" x14ac:dyDescent="0.4"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4:14" ht="14.25" customHeight="1" x14ac:dyDescent="0.4"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4:14" ht="14.25" customHeight="1" x14ac:dyDescent="0.4"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4:14" ht="14.25" customHeight="1" x14ac:dyDescent="0.4"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4:14" ht="14.25" customHeight="1" x14ac:dyDescent="0.4"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4:14" ht="14.25" customHeight="1" x14ac:dyDescent="0.4"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4:14" ht="14.25" customHeight="1" x14ac:dyDescent="0.4"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4:14" ht="14.25" customHeight="1" x14ac:dyDescent="0.4"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4:14" ht="14.25" customHeight="1" x14ac:dyDescent="0.4"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4:14" ht="14.25" customHeight="1" x14ac:dyDescent="0.4"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4:14" ht="14.25" customHeight="1" x14ac:dyDescent="0.4"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4:14" ht="14.25" customHeight="1" x14ac:dyDescent="0.4"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4:14" ht="14.25" customHeight="1" x14ac:dyDescent="0.4"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4:14" ht="14.25" customHeight="1" x14ac:dyDescent="0.4"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4:14" ht="14.25" customHeight="1" x14ac:dyDescent="0.4"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4:14" ht="14.25" customHeight="1" x14ac:dyDescent="0.4"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4:14" ht="14.25" customHeight="1" x14ac:dyDescent="0.4"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4:14" ht="14.25" customHeight="1" x14ac:dyDescent="0.4"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4:14" ht="14.25" customHeight="1" x14ac:dyDescent="0.4"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4:14" ht="14.25" customHeight="1" x14ac:dyDescent="0.4"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4:14" ht="14.25" customHeight="1" x14ac:dyDescent="0.4"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4:14" ht="14.25" customHeight="1" x14ac:dyDescent="0.4"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4:14" ht="14.25" customHeight="1" x14ac:dyDescent="0.4"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4:14" ht="14.25" customHeight="1" x14ac:dyDescent="0.4"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4:14" ht="14.25" customHeight="1" x14ac:dyDescent="0.4"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4:14" ht="14.25" customHeight="1" x14ac:dyDescent="0.4"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4:14" ht="14.25" customHeight="1" x14ac:dyDescent="0.4"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4:14" ht="14.25" customHeight="1" x14ac:dyDescent="0.4"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</row>
    <row r="743" spans="4:14" ht="14.25" customHeight="1" x14ac:dyDescent="0.4"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4:14" ht="14.25" customHeight="1" x14ac:dyDescent="0.4"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4:14" ht="14.25" customHeight="1" x14ac:dyDescent="0.4"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4:14" ht="14.25" customHeight="1" x14ac:dyDescent="0.4"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4:14" ht="14.25" customHeight="1" x14ac:dyDescent="0.4"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4:14" ht="14.25" customHeight="1" x14ac:dyDescent="0.4"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4:14" ht="14.25" customHeight="1" x14ac:dyDescent="0.4"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4:14" ht="14.25" customHeight="1" x14ac:dyDescent="0.4"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4:14" ht="14.25" customHeight="1" x14ac:dyDescent="0.4"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</row>
    <row r="752" spans="4:14" ht="14.25" customHeight="1" x14ac:dyDescent="0.4"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</row>
    <row r="753" spans="4:14" ht="14.25" customHeight="1" x14ac:dyDescent="0.4"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4:14" ht="14.25" customHeight="1" x14ac:dyDescent="0.4"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</row>
    <row r="755" spans="4:14" ht="14.25" customHeight="1" x14ac:dyDescent="0.4"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</row>
    <row r="756" spans="4:14" ht="14.25" customHeight="1" x14ac:dyDescent="0.4"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4:14" ht="14.25" customHeight="1" x14ac:dyDescent="0.4"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</row>
    <row r="758" spans="4:14" ht="14.25" customHeight="1" x14ac:dyDescent="0.4"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4:14" ht="14.25" customHeight="1" x14ac:dyDescent="0.4"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4:14" ht="14.25" customHeight="1" x14ac:dyDescent="0.4"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4:14" ht="14.25" customHeight="1" x14ac:dyDescent="0.4"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4:14" ht="14.25" customHeight="1" x14ac:dyDescent="0.4"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4:14" ht="14.25" customHeight="1" x14ac:dyDescent="0.4"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4:14" ht="14.25" customHeight="1" x14ac:dyDescent="0.4"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</row>
    <row r="765" spans="4:14" ht="14.25" customHeight="1" x14ac:dyDescent="0.4"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4:14" ht="14.25" customHeight="1" x14ac:dyDescent="0.4"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4:14" ht="14.25" customHeight="1" x14ac:dyDescent="0.4"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4:14" ht="14.25" customHeight="1" x14ac:dyDescent="0.4"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4:14" ht="14.25" customHeight="1" x14ac:dyDescent="0.4"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</row>
    <row r="770" spans="4:14" ht="14.25" customHeight="1" x14ac:dyDescent="0.4"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4:14" ht="14.25" customHeight="1" x14ac:dyDescent="0.4"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4:14" ht="14.25" customHeight="1" x14ac:dyDescent="0.4"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4:14" ht="14.25" customHeight="1" x14ac:dyDescent="0.4"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4:14" ht="14.25" customHeight="1" x14ac:dyDescent="0.4"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4:14" ht="14.25" customHeight="1" x14ac:dyDescent="0.4"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4:14" ht="14.25" customHeight="1" x14ac:dyDescent="0.4"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4:14" ht="14.25" customHeight="1" x14ac:dyDescent="0.4"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4:14" ht="14.25" customHeight="1" x14ac:dyDescent="0.4"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4:14" ht="14.25" customHeight="1" x14ac:dyDescent="0.4"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4:14" ht="14.25" customHeight="1" x14ac:dyDescent="0.4"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4:14" ht="14.25" customHeight="1" x14ac:dyDescent="0.4"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4:14" ht="14.25" customHeight="1" x14ac:dyDescent="0.4"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4:14" ht="14.25" customHeight="1" x14ac:dyDescent="0.4"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4:14" ht="14.25" customHeight="1" x14ac:dyDescent="0.4"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4:14" ht="14.25" customHeight="1" x14ac:dyDescent="0.4"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4:14" ht="14.25" customHeight="1" x14ac:dyDescent="0.4"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</row>
    <row r="787" spans="4:14" ht="14.25" customHeight="1" x14ac:dyDescent="0.4"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4:14" ht="14.25" customHeight="1" x14ac:dyDescent="0.4"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4:14" ht="14.25" customHeight="1" x14ac:dyDescent="0.4"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4:14" ht="14.25" customHeight="1" x14ac:dyDescent="0.4"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</row>
    <row r="791" spans="4:14" ht="14.25" customHeight="1" x14ac:dyDescent="0.4"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4:14" ht="14.25" customHeight="1" x14ac:dyDescent="0.4"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4:14" ht="14.25" customHeight="1" x14ac:dyDescent="0.4"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4:14" ht="14.25" customHeight="1" x14ac:dyDescent="0.4"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4:14" ht="14.25" customHeight="1" x14ac:dyDescent="0.4"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4:14" ht="14.25" customHeight="1" x14ac:dyDescent="0.4"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4:14" ht="14.25" customHeight="1" x14ac:dyDescent="0.4"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4:14" ht="14.25" customHeight="1" x14ac:dyDescent="0.4"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</row>
    <row r="799" spans="4:14" ht="14.25" customHeight="1" x14ac:dyDescent="0.4"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4:14" ht="14.25" customHeight="1" x14ac:dyDescent="0.4"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4:14" ht="14.25" customHeight="1" x14ac:dyDescent="0.4"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</row>
    <row r="802" spans="4:14" ht="14.25" customHeight="1" x14ac:dyDescent="0.4"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4:14" ht="14.25" customHeight="1" x14ac:dyDescent="0.4"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4:14" ht="14.25" customHeight="1" x14ac:dyDescent="0.4"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4:14" ht="14.25" customHeight="1" x14ac:dyDescent="0.4"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4:14" ht="14.25" customHeight="1" x14ac:dyDescent="0.4"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4:14" ht="14.25" customHeight="1" x14ac:dyDescent="0.4"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4:14" ht="14.25" customHeight="1" x14ac:dyDescent="0.4"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</row>
    <row r="809" spans="4:14" ht="14.25" customHeight="1" x14ac:dyDescent="0.4"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4:14" ht="14.25" customHeight="1" x14ac:dyDescent="0.4"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4:14" ht="14.25" customHeight="1" x14ac:dyDescent="0.4"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4:14" ht="14.25" customHeight="1" x14ac:dyDescent="0.4"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4:14" ht="14.25" customHeight="1" x14ac:dyDescent="0.4"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</row>
    <row r="814" spans="4:14" ht="14.25" customHeight="1" x14ac:dyDescent="0.4"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</row>
    <row r="815" spans="4:14" ht="14.25" customHeight="1" x14ac:dyDescent="0.4"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4:14" ht="14.25" customHeight="1" x14ac:dyDescent="0.4"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4:14" ht="14.25" customHeight="1" x14ac:dyDescent="0.4"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4:14" ht="14.25" customHeight="1" x14ac:dyDescent="0.4"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4:14" ht="14.25" customHeight="1" x14ac:dyDescent="0.4"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4:14" ht="14.25" customHeight="1" x14ac:dyDescent="0.4"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</row>
    <row r="821" spans="4:14" ht="14.25" customHeight="1" x14ac:dyDescent="0.4"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4:14" ht="14.25" customHeight="1" x14ac:dyDescent="0.4"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4:14" ht="14.25" customHeight="1" x14ac:dyDescent="0.4"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4:14" ht="14.25" customHeight="1" x14ac:dyDescent="0.4"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4:14" ht="14.25" customHeight="1" x14ac:dyDescent="0.4"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4:14" ht="14.25" customHeight="1" x14ac:dyDescent="0.4"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4:14" ht="14.25" customHeight="1" x14ac:dyDescent="0.4"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4:14" ht="14.25" customHeight="1" x14ac:dyDescent="0.4"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4:14" ht="14.25" customHeight="1" x14ac:dyDescent="0.4"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4:14" ht="14.25" customHeight="1" x14ac:dyDescent="0.4"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4:14" ht="14.25" customHeight="1" x14ac:dyDescent="0.4"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4:14" ht="14.25" customHeight="1" x14ac:dyDescent="0.4"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4:14" ht="14.25" customHeight="1" x14ac:dyDescent="0.4"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4:14" ht="14.25" customHeight="1" x14ac:dyDescent="0.4"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4:14" ht="14.25" customHeight="1" x14ac:dyDescent="0.4"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4:14" ht="14.25" customHeight="1" x14ac:dyDescent="0.4"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4:14" ht="14.25" customHeight="1" x14ac:dyDescent="0.4"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4:14" ht="14.25" customHeight="1" x14ac:dyDescent="0.4"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</row>
    <row r="839" spans="4:14" ht="14.25" customHeight="1" x14ac:dyDescent="0.4"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</row>
    <row r="840" spans="4:14" ht="14.25" customHeight="1" x14ac:dyDescent="0.4"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</row>
    <row r="841" spans="4:14" ht="14.25" customHeight="1" x14ac:dyDescent="0.4"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</row>
    <row r="842" spans="4:14" ht="14.25" customHeight="1" x14ac:dyDescent="0.4"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</row>
    <row r="843" spans="4:14" ht="14.25" customHeight="1" x14ac:dyDescent="0.4"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</row>
    <row r="844" spans="4:14" ht="14.25" customHeight="1" x14ac:dyDescent="0.4"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</row>
    <row r="845" spans="4:14" ht="14.25" customHeight="1" x14ac:dyDescent="0.4"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</row>
    <row r="846" spans="4:14" ht="14.25" customHeight="1" x14ac:dyDescent="0.4"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</row>
    <row r="847" spans="4:14" ht="14.25" customHeight="1" x14ac:dyDescent="0.4"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</row>
    <row r="848" spans="4:14" ht="14.25" customHeight="1" x14ac:dyDescent="0.4"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</row>
    <row r="849" spans="4:14" ht="14.25" customHeight="1" x14ac:dyDescent="0.4"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</row>
    <row r="850" spans="4:14" ht="14.25" customHeight="1" x14ac:dyDescent="0.4"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</row>
    <row r="851" spans="4:14" ht="14.25" customHeight="1" x14ac:dyDescent="0.4"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</row>
    <row r="852" spans="4:14" ht="14.25" customHeight="1" x14ac:dyDescent="0.4"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</row>
    <row r="853" spans="4:14" ht="14.25" customHeight="1" x14ac:dyDescent="0.4"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</row>
    <row r="854" spans="4:14" ht="14.25" customHeight="1" x14ac:dyDescent="0.4"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</row>
    <row r="855" spans="4:14" ht="14.25" customHeight="1" x14ac:dyDescent="0.4"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</row>
    <row r="856" spans="4:14" ht="14.25" customHeight="1" x14ac:dyDescent="0.4"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</row>
    <row r="857" spans="4:14" ht="14.25" customHeight="1" x14ac:dyDescent="0.4"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</row>
    <row r="858" spans="4:14" ht="14.25" customHeight="1" x14ac:dyDescent="0.4"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</row>
    <row r="859" spans="4:14" ht="14.25" customHeight="1" x14ac:dyDescent="0.4"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</row>
    <row r="860" spans="4:14" ht="14.25" customHeight="1" x14ac:dyDescent="0.4"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</row>
    <row r="861" spans="4:14" ht="14.25" customHeight="1" x14ac:dyDescent="0.4"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</row>
    <row r="862" spans="4:14" ht="14.25" customHeight="1" x14ac:dyDescent="0.4"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</row>
    <row r="863" spans="4:14" ht="14.25" customHeight="1" x14ac:dyDescent="0.4"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</row>
    <row r="864" spans="4:14" ht="14.25" customHeight="1" x14ac:dyDescent="0.4"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</row>
    <row r="865" spans="4:14" ht="14.25" customHeight="1" x14ac:dyDescent="0.4"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</row>
    <row r="866" spans="4:14" ht="14.25" customHeight="1" x14ac:dyDescent="0.4"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</row>
    <row r="867" spans="4:14" ht="14.25" customHeight="1" x14ac:dyDescent="0.4"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</row>
    <row r="868" spans="4:14" ht="14.25" customHeight="1" x14ac:dyDescent="0.4"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</row>
    <row r="869" spans="4:14" ht="14.25" customHeight="1" x14ac:dyDescent="0.4"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</row>
    <row r="870" spans="4:14" ht="14.25" customHeight="1" x14ac:dyDescent="0.4"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</row>
    <row r="871" spans="4:14" ht="14.25" customHeight="1" x14ac:dyDescent="0.4"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</row>
    <row r="872" spans="4:14" ht="14.25" customHeight="1" x14ac:dyDescent="0.4"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</row>
    <row r="873" spans="4:14" ht="14.25" customHeight="1" x14ac:dyDescent="0.4"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</row>
    <row r="874" spans="4:14" ht="14.25" customHeight="1" x14ac:dyDescent="0.4"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</row>
    <row r="875" spans="4:14" ht="14.25" customHeight="1" x14ac:dyDescent="0.4"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</row>
    <row r="876" spans="4:14" ht="14.25" customHeight="1" x14ac:dyDescent="0.4"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</row>
    <row r="877" spans="4:14" ht="14.25" customHeight="1" x14ac:dyDescent="0.4"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</row>
    <row r="878" spans="4:14" ht="14.25" customHeight="1" x14ac:dyDescent="0.4"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</row>
    <row r="879" spans="4:14" ht="14.25" customHeight="1" x14ac:dyDescent="0.4"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</row>
    <row r="880" spans="4:14" ht="14.25" customHeight="1" x14ac:dyDescent="0.4"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</row>
    <row r="881" spans="4:14" ht="14.25" customHeight="1" x14ac:dyDescent="0.4"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</row>
    <row r="882" spans="4:14" ht="14.25" customHeight="1" x14ac:dyDescent="0.4"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</row>
    <row r="883" spans="4:14" ht="14.25" customHeight="1" x14ac:dyDescent="0.4"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</row>
    <row r="884" spans="4:14" ht="14.25" customHeight="1" x14ac:dyDescent="0.4"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</row>
    <row r="885" spans="4:14" ht="14.25" customHeight="1" x14ac:dyDescent="0.4"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</row>
    <row r="886" spans="4:14" ht="14.25" customHeight="1" x14ac:dyDescent="0.4"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</row>
    <row r="887" spans="4:14" ht="14.25" customHeight="1" x14ac:dyDescent="0.4"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</row>
    <row r="888" spans="4:14" ht="14.25" customHeight="1" x14ac:dyDescent="0.4"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</row>
    <row r="889" spans="4:14" ht="14.25" customHeight="1" x14ac:dyDescent="0.4"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</row>
    <row r="890" spans="4:14" ht="14.25" customHeight="1" x14ac:dyDescent="0.4"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</row>
    <row r="891" spans="4:14" ht="14.25" customHeight="1" x14ac:dyDescent="0.4"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</row>
    <row r="892" spans="4:14" ht="14.25" customHeight="1" x14ac:dyDescent="0.4"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</row>
    <row r="893" spans="4:14" ht="14.25" customHeight="1" x14ac:dyDescent="0.4"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</row>
    <row r="894" spans="4:14" ht="14.25" customHeight="1" x14ac:dyDescent="0.4"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</row>
    <row r="895" spans="4:14" ht="14.25" customHeight="1" x14ac:dyDescent="0.4"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</row>
    <row r="896" spans="4:14" ht="14.25" customHeight="1" x14ac:dyDescent="0.4"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</row>
    <row r="897" spans="4:14" ht="14.25" customHeight="1" x14ac:dyDescent="0.4"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</row>
    <row r="898" spans="4:14" ht="14.25" customHeight="1" x14ac:dyDescent="0.4"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</row>
    <row r="899" spans="4:14" ht="14.25" customHeight="1" x14ac:dyDescent="0.4"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</row>
    <row r="900" spans="4:14" ht="14.25" customHeight="1" x14ac:dyDescent="0.4"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</row>
    <row r="901" spans="4:14" ht="14.25" customHeight="1" x14ac:dyDescent="0.4"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</row>
    <row r="902" spans="4:14" ht="14.25" customHeight="1" x14ac:dyDescent="0.4"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</row>
    <row r="903" spans="4:14" ht="14.25" customHeight="1" x14ac:dyDescent="0.4"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</row>
    <row r="904" spans="4:14" ht="14.25" customHeight="1" x14ac:dyDescent="0.4"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</row>
    <row r="905" spans="4:14" ht="14.25" customHeight="1" x14ac:dyDescent="0.4"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</row>
    <row r="906" spans="4:14" ht="14.25" customHeight="1" x14ac:dyDescent="0.4"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</row>
    <row r="907" spans="4:14" ht="14.25" customHeight="1" x14ac:dyDescent="0.4"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</row>
    <row r="908" spans="4:14" ht="14.25" customHeight="1" x14ac:dyDescent="0.4"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</row>
    <row r="909" spans="4:14" ht="14.25" customHeight="1" x14ac:dyDescent="0.4"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</row>
    <row r="910" spans="4:14" ht="14.25" customHeight="1" x14ac:dyDescent="0.4"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</row>
    <row r="911" spans="4:14" ht="14.25" customHeight="1" x14ac:dyDescent="0.4"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</row>
    <row r="912" spans="4:14" ht="14.25" customHeight="1" x14ac:dyDescent="0.4"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</row>
    <row r="913" spans="4:14" ht="14.25" customHeight="1" x14ac:dyDescent="0.4"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</row>
  </sheetData>
  <mergeCells count="218">
    <mergeCell ref="A133:R133"/>
    <mergeCell ref="M136:O137"/>
    <mergeCell ref="G136:L136"/>
    <mergeCell ref="D136:F137"/>
    <mergeCell ref="C136:C141"/>
    <mergeCell ref="B136:B141"/>
    <mergeCell ref="A136:A141"/>
    <mergeCell ref="O135:R135"/>
    <mergeCell ref="A135:D135"/>
    <mergeCell ref="A134:R134"/>
    <mergeCell ref="B145:B147"/>
    <mergeCell ref="Q145:Q147"/>
    <mergeCell ref="B148:B150"/>
    <mergeCell ref="Q148:Q150"/>
    <mergeCell ref="A142:A153"/>
    <mergeCell ref="B142:B144"/>
    <mergeCell ref="Q142:Q144"/>
    <mergeCell ref="R142:R153"/>
    <mergeCell ref="A128:A130"/>
    <mergeCell ref="B128:B130"/>
    <mergeCell ref="Q128:Q130"/>
    <mergeCell ref="R128:R130"/>
    <mergeCell ref="B151:B153"/>
    <mergeCell ref="Q151:Q153"/>
    <mergeCell ref="J140:L140"/>
    <mergeCell ref="G140:I140"/>
    <mergeCell ref="M139:O140"/>
    <mergeCell ref="G139:L139"/>
    <mergeCell ref="D139:F140"/>
    <mergeCell ref="J137:L137"/>
    <mergeCell ref="G137:I137"/>
    <mergeCell ref="R136:R141"/>
    <mergeCell ref="Q136:Q141"/>
    <mergeCell ref="P136:P141"/>
    <mergeCell ref="A125:A127"/>
    <mergeCell ref="B125:B127"/>
    <mergeCell ref="Q125:Q127"/>
    <mergeCell ref="R125:R127"/>
    <mergeCell ref="A122:A124"/>
    <mergeCell ref="B122:B124"/>
    <mergeCell ref="Q122:Q124"/>
    <mergeCell ref="R122:R124"/>
    <mergeCell ref="G111:I111"/>
    <mergeCell ref="J111:L111"/>
    <mergeCell ref="D113:F114"/>
    <mergeCell ref="G113:L113"/>
    <mergeCell ref="M113:O114"/>
    <mergeCell ref="G114:I114"/>
    <mergeCell ref="J114:L114"/>
    <mergeCell ref="P110:P115"/>
    <mergeCell ref="Q110:Q115"/>
    <mergeCell ref="R110:R115"/>
    <mergeCell ref="A119:A121"/>
    <mergeCell ref="B119:B121"/>
    <mergeCell ref="Q119:Q121"/>
    <mergeCell ref="R119:R121"/>
    <mergeCell ref="A116:A118"/>
    <mergeCell ref="B116:B118"/>
    <mergeCell ref="Q116:Q118"/>
    <mergeCell ref="R116:R118"/>
    <mergeCell ref="A101:A103"/>
    <mergeCell ref="B101:B103"/>
    <mergeCell ref="Q101:Q103"/>
    <mergeCell ref="R101:R103"/>
    <mergeCell ref="A107:R107"/>
    <mergeCell ref="A108:R108"/>
    <mergeCell ref="A109:D109"/>
    <mergeCell ref="O109:R109"/>
    <mergeCell ref="A110:A115"/>
    <mergeCell ref="B110:B115"/>
    <mergeCell ref="C110:C115"/>
    <mergeCell ref="D110:F111"/>
    <mergeCell ref="G110:L110"/>
    <mergeCell ref="M110:O111"/>
    <mergeCell ref="A95:A97"/>
    <mergeCell ref="B95:B97"/>
    <mergeCell ref="Q95:Q97"/>
    <mergeCell ref="R95:R97"/>
    <mergeCell ref="A92:A94"/>
    <mergeCell ref="B92:B94"/>
    <mergeCell ref="Q92:Q94"/>
    <mergeCell ref="R92:R94"/>
    <mergeCell ref="A98:A100"/>
    <mergeCell ref="B98:B100"/>
    <mergeCell ref="Q98:Q100"/>
    <mergeCell ref="R98:R100"/>
    <mergeCell ref="R89:R91"/>
    <mergeCell ref="B73:B75"/>
    <mergeCell ref="Q73:Q75"/>
    <mergeCell ref="B76:B78"/>
    <mergeCell ref="Q76:Q78"/>
    <mergeCell ref="A70:A78"/>
    <mergeCell ref="B70:B72"/>
    <mergeCell ref="Q70:Q72"/>
    <mergeCell ref="R70:R78"/>
    <mergeCell ref="A80:R80"/>
    <mergeCell ref="A81:R81"/>
    <mergeCell ref="A82:D82"/>
    <mergeCell ref="O82:R82"/>
    <mergeCell ref="G84:I84"/>
    <mergeCell ref="J84:L84"/>
    <mergeCell ref="D86:F87"/>
    <mergeCell ref="G86:L86"/>
    <mergeCell ref="M86:O87"/>
    <mergeCell ref="G87:I87"/>
    <mergeCell ref="J87:L87"/>
    <mergeCell ref="P83:P88"/>
    <mergeCell ref="Q83:Q88"/>
    <mergeCell ref="R83:R88"/>
    <mergeCell ref="A83:A88"/>
    <mergeCell ref="Q55:Q60"/>
    <mergeCell ref="A89:A91"/>
    <mergeCell ref="B89:B91"/>
    <mergeCell ref="Q89:Q91"/>
    <mergeCell ref="B83:B88"/>
    <mergeCell ref="C83:C88"/>
    <mergeCell ref="D83:F84"/>
    <mergeCell ref="G83:L83"/>
    <mergeCell ref="M83:O84"/>
    <mergeCell ref="B64:B66"/>
    <mergeCell ref="Q64:Q66"/>
    <mergeCell ref="B67:B69"/>
    <mergeCell ref="Q67:Q69"/>
    <mergeCell ref="A61:A69"/>
    <mergeCell ref="B61:B63"/>
    <mergeCell ref="Q61:Q63"/>
    <mergeCell ref="R61:R69"/>
    <mergeCell ref="A47:A49"/>
    <mergeCell ref="B47:B49"/>
    <mergeCell ref="Q47:Q49"/>
    <mergeCell ref="R47:R49"/>
    <mergeCell ref="O54:R54"/>
    <mergeCell ref="R55:R60"/>
    <mergeCell ref="A52:R52"/>
    <mergeCell ref="A53:R53"/>
    <mergeCell ref="A54:D54"/>
    <mergeCell ref="A55:A60"/>
    <mergeCell ref="B55:B60"/>
    <mergeCell ref="C55:C60"/>
    <mergeCell ref="D55:F56"/>
    <mergeCell ref="G55:L55"/>
    <mergeCell ref="M55:O56"/>
    <mergeCell ref="G56:I56"/>
    <mergeCell ref="J56:L56"/>
    <mergeCell ref="D58:F59"/>
    <mergeCell ref="G58:L58"/>
    <mergeCell ref="M58:O59"/>
    <mergeCell ref="G59:I59"/>
    <mergeCell ref="J59:L59"/>
    <mergeCell ref="P55:P60"/>
    <mergeCell ref="A44:A46"/>
    <mergeCell ref="B44:B46"/>
    <mergeCell ref="Q44:Q46"/>
    <mergeCell ref="R44:R46"/>
    <mergeCell ref="A41:A43"/>
    <mergeCell ref="B41:B43"/>
    <mergeCell ref="Q41:Q43"/>
    <mergeCell ref="R41:R43"/>
    <mergeCell ref="A38:A40"/>
    <mergeCell ref="B38:B40"/>
    <mergeCell ref="Q38:Q40"/>
    <mergeCell ref="R38:R40"/>
    <mergeCell ref="B22:B24"/>
    <mergeCell ref="Q22:Q24"/>
    <mergeCell ref="B25:B27"/>
    <mergeCell ref="Q25:Q27"/>
    <mergeCell ref="A19:A27"/>
    <mergeCell ref="B19:B21"/>
    <mergeCell ref="Q19:Q21"/>
    <mergeCell ref="R19:R27"/>
    <mergeCell ref="B13:B15"/>
    <mergeCell ref="Q13:Q15"/>
    <mergeCell ref="B16:B18"/>
    <mergeCell ref="Q16:Q18"/>
    <mergeCell ref="A10:A18"/>
    <mergeCell ref="B10:B12"/>
    <mergeCell ref="Q10:Q12"/>
    <mergeCell ref="R10:R18"/>
    <mergeCell ref="A1:R1"/>
    <mergeCell ref="A2:R2"/>
    <mergeCell ref="A3:D3"/>
    <mergeCell ref="O3:R3"/>
    <mergeCell ref="M7:O8"/>
    <mergeCell ref="G8:I8"/>
    <mergeCell ref="J8:L8"/>
    <mergeCell ref="P4:P9"/>
    <mergeCell ref="Q4:Q9"/>
    <mergeCell ref="R4:R9"/>
    <mergeCell ref="A4:A9"/>
    <mergeCell ref="B4:B9"/>
    <mergeCell ref="C4:C9"/>
    <mergeCell ref="D4:F5"/>
    <mergeCell ref="G4:L4"/>
    <mergeCell ref="M4:O5"/>
    <mergeCell ref="G5:I5"/>
    <mergeCell ref="J5:L5"/>
    <mergeCell ref="D7:F8"/>
    <mergeCell ref="G7:L7"/>
    <mergeCell ref="A29:R29"/>
    <mergeCell ref="A30:R30"/>
    <mergeCell ref="A31:D31"/>
    <mergeCell ref="O31:R31"/>
    <mergeCell ref="A32:A37"/>
    <mergeCell ref="B32:B37"/>
    <mergeCell ref="C32:C37"/>
    <mergeCell ref="D32:F33"/>
    <mergeCell ref="G32:L32"/>
    <mergeCell ref="M32:O33"/>
    <mergeCell ref="P32:P37"/>
    <mergeCell ref="Q32:Q37"/>
    <mergeCell ref="R32:R37"/>
    <mergeCell ref="G33:I33"/>
    <mergeCell ref="J33:L33"/>
    <mergeCell ref="D35:F36"/>
    <mergeCell ref="G35:L35"/>
    <mergeCell ref="M35:O36"/>
    <mergeCell ref="G36:I36"/>
    <mergeCell ref="J36:L36"/>
  </mergeCells>
  <printOptions horizontalCentered="1"/>
  <pageMargins left="0.31496062992126" right="0.31496062992126" top="0.74803149606299202" bottom="0.74803149606299202" header="0.31496062992126" footer="0.31496062992126"/>
  <pageSetup paperSize="9" firstPageNumber="25" orientation="landscape" useFirstPageNumber="1" horizontalDpi="300" r:id="rId1"/>
  <headerFooter>
    <oddFooter>&amp;C&amp;P</oddFooter>
  </headerFooter>
  <rowBreaks count="1" manualBreakCount="1">
    <brk id="50" max="16383" man="1"/>
  </rowBreaks>
  <ignoredErrors>
    <ignoredError sqref="M12:O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3"/>
  <sheetViews>
    <sheetView rightToLeft="1" topLeftCell="A199" zoomScaleNormal="100" workbookViewId="0">
      <selection activeCell="Q254" sqref="Q254:S254"/>
    </sheetView>
  </sheetViews>
  <sheetFormatPr defaultRowHeight="21" customHeight="1" x14ac:dyDescent="0.35"/>
  <cols>
    <col min="1" max="1" width="3.07421875" style="57" customWidth="1"/>
    <col min="2" max="2" width="3.69140625" style="57" customWidth="1"/>
    <col min="3" max="3" width="7.69140625" style="149" customWidth="1"/>
    <col min="4" max="4" width="9.3046875" style="124" customWidth="1"/>
    <col min="5" max="5" width="8.23046875" style="124" customWidth="1"/>
    <col min="6" max="6" width="9" style="124" customWidth="1"/>
    <col min="7" max="7" width="9.3046875" style="130" customWidth="1"/>
    <col min="8" max="8" width="8.23046875" style="130" customWidth="1"/>
    <col min="9" max="9" width="9.07421875" style="130" customWidth="1"/>
    <col min="10" max="10" width="8.84375" style="130" customWidth="1"/>
    <col min="11" max="11" width="8.3046875" style="130" customWidth="1"/>
    <col min="12" max="12" width="8.84375" style="130" customWidth="1"/>
    <col min="13" max="13" width="8.07421875" style="130" customWidth="1"/>
    <col min="14" max="14" width="6.69140625" style="130" customWidth="1"/>
    <col min="15" max="15" width="8.23046875" style="130" customWidth="1"/>
    <col min="16" max="16" width="8.84375" style="130" customWidth="1"/>
    <col min="17" max="17" width="7" style="149" customWidth="1"/>
    <col min="18" max="18" width="5.61328125" style="119" customWidth="1"/>
    <col min="19" max="19" width="3.3046875" style="116" customWidth="1"/>
    <col min="20" max="20" width="6.69140625" style="5" customWidth="1"/>
    <col min="21" max="144" width="8.69140625" style="4"/>
    <col min="145" max="145" width="7.69140625" style="4" customWidth="1"/>
    <col min="146" max="146" width="8.69140625" style="4"/>
    <col min="147" max="147" width="9.84375" style="4" customWidth="1"/>
    <col min="148" max="148" width="8.69140625" style="4"/>
    <col min="149" max="149" width="10.69140625" style="4" customWidth="1"/>
    <col min="150" max="150" width="10" style="4" customWidth="1"/>
    <col min="151" max="151" width="8.69140625" style="4"/>
    <col min="152" max="152" width="11.07421875" style="4" customWidth="1"/>
    <col min="153" max="153" width="10.23046875" style="4" customWidth="1"/>
    <col min="154" max="154" width="8.69140625" style="4"/>
    <col min="155" max="155" width="10.69140625" style="4" customWidth="1"/>
    <col min="156" max="156" width="10" style="4" customWidth="1"/>
    <col min="157" max="157" width="8.69140625" style="4"/>
    <col min="158" max="158" width="10.23046875" style="4" customWidth="1"/>
    <col min="159" max="159" width="10.07421875" style="4" customWidth="1"/>
    <col min="160" max="160" width="10.69140625" style="4" customWidth="1"/>
    <col min="161" max="161" width="7" style="4" customWidth="1"/>
    <col min="162" max="162" width="14.23046875" style="4" customWidth="1"/>
    <col min="163" max="163" width="6.69140625" style="4" customWidth="1"/>
    <col min="164" max="164" width="12.07421875" style="4" customWidth="1"/>
    <col min="165" max="177" width="8.69140625" style="4"/>
    <col min="178" max="178" width="13.69140625" style="4" customWidth="1"/>
    <col min="179" max="400" width="8.69140625" style="4"/>
    <col min="401" max="401" width="7.69140625" style="4" customWidth="1"/>
    <col min="402" max="402" width="8.69140625" style="4"/>
    <col min="403" max="403" width="9.84375" style="4" customWidth="1"/>
    <col min="404" max="404" width="8.69140625" style="4"/>
    <col min="405" max="405" width="10.69140625" style="4" customWidth="1"/>
    <col min="406" max="406" width="10" style="4" customWidth="1"/>
    <col min="407" max="407" width="8.69140625" style="4"/>
    <col min="408" max="408" width="11.07421875" style="4" customWidth="1"/>
    <col min="409" max="409" width="10.23046875" style="4" customWidth="1"/>
    <col min="410" max="410" width="8.69140625" style="4"/>
    <col min="411" max="411" width="10.69140625" style="4" customWidth="1"/>
    <col min="412" max="412" width="10" style="4" customWidth="1"/>
    <col min="413" max="413" width="8.69140625" style="4"/>
    <col min="414" max="414" width="10.23046875" style="4" customWidth="1"/>
    <col min="415" max="415" width="10.07421875" style="4" customWidth="1"/>
    <col min="416" max="416" width="10.69140625" style="4" customWidth="1"/>
    <col min="417" max="417" width="7" style="4" customWidth="1"/>
    <col min="418" max="418" width="14.23046875" style="4" customWidth="1"/>
    <col min="419" max="419" width="6.69140625" style="4" customWidth="1"/>
    <col min="420" max="420" width="12.07421875" style="4" customWidth="1"/>
    <col min="421" max="433" width="8.69140625" style="4"/>
    <col min="434" max="434" width="13.69140625" style="4" customWidth="1"/>
    <col min="435" max="656" width="8.69140625" style="4"/>
    <col min="657" max="657" width="7.69140625" style="4" customWidth="1"/>
    <col min="658" max="658" width="8.69140625" style="4"/>
    <col min="659" max="659" width="9.84375" style="4" customWidth="1"/>
    <col min="660" max="660" width="8.69140625" style="4"/>
    <col min="661" max="661" width="10.69140625" style="4" customWidth="1"/>
    <col min="662" max="662" width="10" style="4" customWidth="1"/>
    <col min="663" max="663" width="8.69140625" style="4"/>
    <col min="664" max="664" width="11.07421875" style="4" customWidth="1"/>
    <col min="665" max="665" width="10.23046875" style="4" customWidth="1"/>
    <col min="666" max="666" width="8.69140625" style="4"/>
    <col min="667" max="667" width="10.69140625" style="4" customWidth="1"/>
    <col min="668" max="668" width="10" style="4" customWidth="1"/>
    <col min="669" max="669" width="8.69140625" style="4"/>
    <col min="670" max="670" width="10.23046875" style="4" customWidth="1"/>
    <col min="671" max="671" width="10.07421875" style="4" customWidth="1"/>
    <col min="672" max="672" width="10.69140625" style="4" customWidth="1"/>
    <col min="673" max="673" width="7" style="4" customWidth="1"/>
    <col min="674" max="674" width="14.23046875" style="4" customWidth="1"/>
    <col min="675" max="675" width="6.69140625" style="4" customWidth="1"/>
    <col min="676" max="676" width="12.07421875" style="4" customWidth="1"/>
    <col min="677" max="689" width="8.69140625" style="4"/>
    <col min="690" max="690" width="13.69140625" style="4" customWidth="1"/>
    <col min="691" max="912" width="8.69140625" style="4"/>
    <col min="913" max="913" width="7.69140625" style="4" customWidth="1"/>
    <col min="914" max="914" width="8.69140625" style="4"/>
    <col min="915" max="915" width="9.84375" style="4" customWidth="1"/>
    <col min="916" max="916" width="8.69140625" style="4"/>
    <col min="917" max="917" width="10.69140625" style="4" customWidth="1"/>
    <col min="918" max="918" width="10" style="4" customWidth="1"/>
    <col min="919" max="919" width="8.69140625" style="4"/>
    <col min="920" max="920" width="11.07421875" style="4" customWidth="1"/>
    <col min="921" max="921" width="10.23046875" style="4" customWidth="1"/>
    <col min="922" max="922" width="8.69140625" style="4"/>
    <col min="923" max="923" width="10.69140625" style="4" customWidth="1"/>
    <col min="924" max="924" width="10" style="4" customWidth="1"/>
    <col min="925" max="925" width="8.69140625" style="4"/>
    <col min="926" max="926" width="10.23046875" style="4" customWidth="1"/>
    <col min="927" max="927" width="10.07421875" style="4" customWidth="1"/>
    <col min="928" max="928" width="10.69140625" style="4" customWidth="1"/>
    <col min="929" max="929" width="7" style="4" customWidth="1"/>
    <col min="930" max="930" width="14.23046875" style="4" customWidth="1"/>
    <col min="931" max="931" width="6.69140625" style="4" customWidth="1"/>
    <col min="932" max="932" width="12.07421875" style="4" customWidth="1"/>
    <col min="933" max="945" width="8.69140625" style="4"/>
    <col min="946" max="946" width="13.69140625" style="4" customWidth="1"/>
    <col min="947" max="1168" width="8.69140625" style="4"/>
    <col min="1169" max="1169" width="7.69140625" style="4" customWidth="1"/>
    <col min="1170" max="1170" width="8.69140625" style="4"/>
    <col min="1171" max="1171" width="9.84375" style="4" customWidth="1"/>
    <col min="1172" max="1172" width="8.69140625" style="4"/>
    <col min="1173" max="1173" width="10.69140625" style="4" customWidth="1"/>
    <col min="1174" max="1174" width="10" style="4" customWidth="1"/>
    <col min="1175" max="1175" width="8.69140625" style="4"/>
    <col min="1176" max="1176" width="11.07421875" style="4" customWidth="1"/>
    <col min="1177" max="1177" width="10.23046875" style="4" customWidth="1"/>
    <col min="1178" max="1178" width="8.69140625" style="4"/>
    <col min="1179" max="1179" width="10.69140625" style="4" customWidth="1"/>
    <col min="1180" max="1180" width="10" style="4" customWidth="1"/>
    <col min="1181" max="1181" width="8.69140625" style="4"/>
    <col min="1182" max="1182" width="10.23046875" style="4" customWidth="1"/>
    <col min="1183" max="1183" width="10.07421875" style="4" customWidth="1"/>
    <col min="1184" max="1184" width="10.69140625" style="4" customWidth="1"/>
    <col min="1185" max="1185" width="7" style="4" customWidth="1"/>
    <col min="1186" max="1186" width="14.23046875" style="4" customWidth="1"/>
    <col min="1187" max="1187" width="6.69140625" style="4" customWidth="1"/>
    <col min="1188" max="1188" width="12.07421875" style="4" customWidth="1"/>
    <col min="1189" max="1201" width="8.69140625" style="4"/>
    <col min="1202" max="1202" width="13.69140625" style="4" customWidth="1"/>
    <col min="1203" max="1424" width="8.69140625" style="4"/>
    <col min="1425" max="1425" width="7.69140625" style="4" customWidth="1"/>
    <col min="1426" max="1426" width="8.69140625" style="4"/>
    <col min="1427" max="1427" width="9.84375" style="4" customWidth="1"/>
    <col min="1428" max="1428" width="8.69140625" style="4"/>
    <col min="1429" max="1429" width="10.69140625" style="4" customWidth="1"/>
    <col min="1430" max="1430" width="10" style="4" customWidth="1"/>
    <col min="1431" max="1431" width="8.69140625" style="4"/>
    <col min="1432" max="1432" width="11.07421875" style="4" customWidth="1"/>
    <col min="1433" max="1433" width="10.23046875" style="4" customWidth="1"/>
    <col min="1434" max="1434" width="8.69140625" style="4"/>
    <col min="1435" max="1435" width="10.69140625" style="4" customWidth="1"/>
    <col min="1436" max="1436" width="10" style="4" customWidth="1"/>
    <col min="1437" max="1437" width="8.69140625" style="4"/>
    <col min="1438" max="1438" width="10.23046875" style="4" customWidth="1"/>
    <col min="1439" max="1439" width="10.07421875" style="4" customWidth="1"/>
    <col min="1440" max="1440" width="10.69140625" style="4" customWidth="1"/>
    <col min="1441" max="1441" width="7" style="4" customWidth="1"/>
    <col min="1442" max="1442" width="14.23046875" style="4" customWidth="1"/>
    <col min="1443" max="1443" width="6.69140625" style="4" customWidth="1"/>
    <col min="1444" max="1444" width="12.07421875" style="4" customWidth="1"/>
    <col min="1445" max="1457" width="8.69140625" style="4"/>
    <col min="1458" max="1458" width="13.69140625" style="4" customWidth="1"/>
    <col min="1459" max="1680" width="8.69140625" style="4"/>
    <col min="1681" max="1681" width="7.69140625" style="4" customWidth="1"/>
    <col min="1682" max="1682" width="8.69140625" style="4"/>
    <col min="1683" max="1683" width="9.84375" style="4" customWidth="1"/>
    <col min="1684" max="1684" width="8.69140625" style="4"/>
    <col min="1685" max="1685" width="10.69140625" style="4" customWidth="1"/>
    <col min="1686" max="1686" width="10" style="4" customWidth="1"/>
    <col min="1687" max="1687" width="8.69140625" style="4"/>
    <col min="1688" max="1688" width="11.07421875" style="4" customWidth="1"/>
    <col min="1689" max="1689" width="10.23046875" style="4" customWidth="1"/>
    <col min="1690" max="1690" width="8.69140625" style="4"/>
    <col min="1691" max="1691" width="10.69140625" style="4" customWidth="1"/>
    <col min="1692" max="1692" width="10" style="4" customWidth="1"/>
    <col min="1693" max="1693" width="8.69140625" style="4"/>
    <col min="1694" max="1694" width="10.23046875" style="4" customWidth="1"/>
    <col min="1695" max="1695" width="10.07421875" style="4" customWidth="1"/>
    <col min="1696" max="1696" width="10.69140625" style="4" customWidth="1"/>
    <col min="1697" max="1697" width="7" style="4" customWidth="1"/>
    <col min="1698" max="1698" width="14.23046875" style="4" customWidth="1"/>
    <col min="1699" max="1699" width="6.69140625" style="4" customWidth="1"/>
    <col min="1700" max="1700" width="12.07421875" style="4" customWidth="1"/>
    <col min="1701" max="1713" width="8.69140625" style="4"/>
    <col min="1714" max="1714" width="13.69140625" style="4" customWidth="1"/>
    <col min="1715" max="1936" width="8.69140625" style="4"/>
    <col min="1937" max="1937" width="7.69140625" style="4" customWidth="1"/>
    <col min="1938" max="1938" width="8.69140625" style="4"/>
    <col min="1939" max="1939" width="9.84375" style="4" customWidth="1"/>
    <col min="1940" max="1940" width="8.69140625" style="4"/>
    <col min="1941" max="1941" width="10.69140625" style="4" customWidth="1"/>
    <col min="1942" max="1942" width="10" style="4" customWidth="1"/>
    <col min="1943" max="1943" width="8.69140625" style="4"/>
    <col min="1944" max="1944" width="11.07421875" style="4" customWidth="1"/>
    <col min="1945" max="1945" width="10.23046875" style="4" customWidth="1"/>
    <col min="1946" max="1946" width="8.69140625" style="4"/>
    <col min="1947" max="1947" width="10.69140625" style="4" customWidth="1"/>
    <col min="1948" max="1948" width="10" style="4" customWidth="1"/>
    <col min="1949" max="1949" width="8.69140625" style="4"/>
    <col min="1950" max="1950" width="10.23046875" style="4" customWidth="1"/>
    <col min="1951" max="1951" width="10.07421875" style="4" customWidth="1"/>
    <col min="1952" max="1952" width="10.69140625" style="4" customWidth="1"/>
    <col min="1953" max="1953" width="7" style="4" customWidth="1"/>
    <col min="1954" max="1954" width="14.23046875" style="4" customWidth="1"/>
    <col min="1955" max="1955" width="6.69140625" style="4" customWidth="1"/>
    <col min="1956" max="1956" width="12.07421875" style="4" customWidth="1"/>
    <col min="1957" max="1969" width="8.69140625" style="4"/>
    <col min="1970" max="1970" width="13.69140625" style="4" customWidth="1"/>
    <col min="1971" max="2192" width="8.69140625" style="4"/>
    <col min="2193" max="2193" width="7.69140625" style="4" customWidth="1"/>
    <col min="2194" max="2194" width="8.69140625" style="4"/>
    <col min="2195" max="2195" width="9.84375" style="4" customWidth="1"/>
    <col min="2196" max="2196" width="8.69140625" style="4"/>
    <col min="2197" max="2197" width="10.69140625" style="4" customWidth="1"/>
    <col min="2198" max="2198" width="10" style="4" customWidth="1"/>
    <col min="2199" max="2199" width="8.69140625" style="4"/>
    <col min="2200" max="2200" width="11.07421875" style="4" customWidth="1"/>
    <col min="2201" max="2201" width="10.23046875" style="4" customWidth="1"/>
    <col min="2202" max="2202" width="8.69140625" style="4"/>
    <col min="2203" max="2203" width="10.69140625" style="4" customWidth="1"/>
    <col min="2204" max="2204" width="10" style="4" customWidth="1"/>
    <col min="2205" max="2205" width="8.69140625" style="4"/>
    <col min="2206" max="2206" width="10.23046875" style="4" customWidth="1"/>
    <col min="2207" max="2207" width="10.07421875" style="4" customWidth="1"/>
    <col min="2208" max="2208" width="10.69140625" style="4" customWidth="1"/>
    <col min="2209" max="2209" width="7" style="4" customWidth="1"/>
    <col min="2210" max="2210" width="14.23046875" style="4" customWidth="1"/>
    <col min="2211" max="2211" width="6.69140625" style="4" customWidth="1"/>
    <col min="2212" max="2212" width="12.07421875" style="4" customWidth="1"/>
    <col min="2213" max="2225" width="8.69140625" style="4"/>
    <col min="2226" max="2226" width="13.69140625" style="4" customWidth="1"/>
    <col min="2227" max="2448" width="8.69140625" style="4"/>
    <col min="2449" max="2449" width="7.69140625" style="4" customWidth="1"/>
    <col min="2450" max="2450" width="8.69140625" style="4"/>
    <col min="2451" max="2451" width="9.84375" style="4" customWidth="1"/>
    <col min="2452" max="2452" width="8.69140625" style="4"/>
    <col min="2453" max="2453" width="10.69140625" style="4" customWidth="1"/>
    <col min="2454" max="2454" width="10" style="4" customWidth="1"/>
    <col min="2455" max="2455" width="8.69140625" style="4"/>
    <col min="2456" max="2456" width="11.07421875" style="4" customWidth="1"/>
    <col min="2457" max="2457" width="10.23046875" style="4" customWidth="1"/>
    <col min="2458" max="2458" width="8.69140625" style="4"/>
    <col min="2459" max="2459" width="10.69140625" style="4" customWidth="1"/>
    <col min="2460" max="2460" width="10" style="4" customWidth="1"/>
    <col min="2461" max="2461" width="8.69140625" style="4"/>
    <col min="2462" max="2462" width="10.23046875" style="4" customWidth="1"/>
    <col min="2463" max="2463" width="10.07421875" style="4" customWidth="1"/>
    <col min="2464" max="2464" width="10.69140625" style="4" customWidth="1"/>
    <col min="2465" max="2465" width="7" style="4" customWidth="1"/>
    <col min="2466" max="2466" width="14.23046875" style="4" customWidth="1"/>
    <col min="2467" max="2467" width="6.69140625" style="4" customWidth="1"/>
    <col min="2468" max="2468" width="12.07421875" style="4" customWidth="1"/>
    <col min="2469" max="2481" width="8.69140625" style="4"/>
    <col min="2482" max="2482" width="13.69140625" style="4" customWidth="1"/>
    <col min="2483" max="2704" width="8.69140625" style="4"/>
    <col min="2705" max="2705" width="7.69140625" style="4" customWidth="1"/>
    <col min="2706" max="2706" width="8.69140625" style="4"/>
    <col min="2707" max="2707" width="9.84375" style="4" customWidth="1"/>
    <col min="2708" max="2708" width="8.69140625" style="4"/>
    <col min="2709" max="2709" width="10.69140625" style="4" customWidth="1"/>
    <col min="2710" max="2710" width="10" style="4" customWidth="1"/>
    <col min="2711" max="2711" width="8.69140625" style="4"/>
    <col min="2712" max="2712" width="11.07421875" style="4" customWidth="1"/>
    <col min="2713" max="2713" width="10.23046875" style="4" customWidth="1"/>
    <col min="2714" max="2714" width="8.69140625" style="4"/>
    <col min="2715" max="2715" width="10.69140625" style="4" customWidth="1"/>
    <col min="2716" max="2716" width="10" style="4" customWidth="1"/>
    <col min="2717" max="2717" width="8.69140625" style="4"/>
    <col min="2718" max="2718" width="10.23046875" style="4" customWidth="1"/>
    <col min="2719" max="2719" width="10.07421875" style="4" customWidth="1"/>
    <col min="2720" max="2720" width="10.69140625" style="4" customWidth="1"/>
    <col min="2721" max="2721" width="7" style="4" customWidth="1"/>
    <col min="2722" max="2722" width="14.23046875" style="4" customWidth="1"/>
    <col min="2723" max="2723" width="6.69140625" style="4" customWidth="1"/>
    <col min="2724" max="2724" width="12.07421875" style="4" customWidth="1"/>
    <col min="2725" max="2737" width="8.69140625" style="4"/>
    <col min="2738" max="2738" width="13.69140625" style="4" customWidth="1"/>
    <col min="2739" max="2960" width="8.69140625" style="4"/>
    <col min="2961" max="2961" width="7.69140625" style="4" customWidth="1"/>
    <col min="2962" max="2962" width="8.69140625" style="4"/>
    <col min="2963" max="2963" width="9.84375" style="4" customWidth="1"/>
    <col min="2964" max="2964" width="8.69140625" style="4"/>
    <col min="2965" max="2965" width="10.69140625" style="4" customWidth="1"/>
    <col min="2966" max="2966" width="10" style="4" customWidth="1"/>
    <col min="2967" max="2967" width="8.69140625" style="4"/>
    <col min="2968" max="2968" width="11.07421875" style="4" customWidth="1"/>
    <col min="2969" max="2969" width="10.23046875" style="4" customWidth="1"/>
    <col min="2970" max="2970" width="8.69140625" style="4"/>
    <col min="2971" max="2971" width="10.69140625" style="4" customWidth="1"/>
    <col min="2972" max="2972" width="10" style="4" customWidth="1"/>
    <col min="2973" max="2973" width="8.69140625" style="4"/>
    <col min="2974" max="2974" width="10.23046875" style="4" customWidth="1"/>
    <col min="2975" max="2975" width="10.07421875" style="4" customWidth="1"/>
    <col min="2976" max="2976" width="10.69140625" style="4" customWidth="1"/>
    <col min="2977" max="2977" width="7" style="4" customWidth="1"/>
    <col min="2978" max="2978" width="14.23046875" style="4" customWidth="1"/>
    <col min="2979" max="2979" width="6.69140625" style="4" customWidth="1"/>
    <col min="2980" max="2980" width="12.07421875" style="4" customWidth="1"/>
    <col min="2981" max="2993" width="8.69140625" style="4"/>
    <col min="2994" max="2994" width="13.69140625" style="4" customWidth="1"/>
    <col min="2995" max="3216" width="8.69140625" style="4"/>
    <col min="3217" max="3217" width="7.69140625" style="4" customWidth="1"/>
    <col min="3218" max="3218" width="8.69140625" style="4"/>
    <col min="3219" max="3219" width="9.84375" style="4" customWidth="1"/>
    <col min="3220" max="3220" width="8.69140625" style="4"/>
    <col min="3221" max="3221" width="10.69140625" style="4" customWidth="1"/>
    <col min="3222" max="3222" width="10" style="4" customWidth="1"/>
    <col min="3223" max="3223" width="8.69140625" style="4"/>
    <col min="3224" max="3224" width="11.07421875" style="4" customWidth="1"/>
    <col min="3225" max="3225" width="10.23046875" style="4" customWidth="1"/>
    <col min="3226" max="3226" width="8.69140625" style="4"/>
    <col min="3227" max="3227" width="10.69140625" style="4" customWidth="1"/>
    <col min="3228" max="3228" width="10" style="4" customWidth="1"/>
    <col min="3229" max="3229" width="8.69140625" style="4"/>
    <col min="3230" max="3230" width="10.23046875" style="4" customWidth="1"/>
    <col min="3231" max="3231" width="10.07421875" style="4" customWidth="1"/>
    <col min="3232" max="3232" width="10.69140625" style="4" customWidth="1"/>
    <col min="3233" max="3233" width="7" style="4" customWidth="1"/>
    <col min="3234" max="3234" width="14.23046875" style="4" customWidth="1"/>
    <col min="3235" max="3235" width="6.69140625" style="4" customWidth="1"/>
    <col min="3236" max="3236" width="12.07421875" style="4" customWidth="1"/>
    <col min="3237" max="3249" width="8.69140625" style="4"/>
    <col min="3250" max="3250" width="13.69140625" style="4" customWidth="1"/>
    <col min="3251" max="3472" width="8.69140625" style="4"/>
    <col min="3473" max="3473" width="7.69140625" style="4" customWidth="1"/>
    <col min="3474" max="3474" width="8.69140625" style="4"/>
    <col min="3475" max="3475" width="9.84375" style="4" customWidth="1"/>
    <col min="3476" max="3476" width="8.69140625" style="4"/>
    <col min="3477" max="3477" width="10.69140625" style="4" customWidth="1"/>
    <col min="3478" max="3478" width="10" style="4" customWidth="1"/>
    <col min="3479" max="3479" width="8.69140625" style="4"/>
    <col min="3480" max="3480" width="11.07421875" style="4" customWidth="1"/>
    <col min="3481" max="3481" width="10.23046875" style="4" customWidth="1"/>
    <col min="3482" max="3482" width="8.69140625" style="4"/>
    <col min="3483" max="3483" width="10.69140625" style="4" customWidth="1"/>
    <col min="3484" max="3484" width="10" style="4" customWidth="1"/>
    <col min="3485" max="3485" width="8.69140625" style="4"/>
    <col min="3486" max="3486" width="10.23046875" style="4" customWidth="1"/>
    <col min="3487" max="3487" width="10.07421875" style="4" customWidth="1"/>
    <col min="3488" max="3488" width="10.69140625" style="4" customWidth="1"/>
    <col min="3489" max="3489" width="7" style="4" customWidth="1"/>
    <col min="3490" max="3490" width="14.23046875" style="4" customWidth="1"/>
    <col min="3491" max="3491" width="6.69140625" style="4" customWidth="1"/>
    <col min="3492" max="3492" width="12.07421875" style="4" customWidth="1"/>
    <col min="3493" max="3505" width="8.69140625" style="4"/>
    <col min="3506" max="3506" width="13.69140625" style="4" customWidth="1"/>
    <col min="3507" max="3728" width="8.69140625" style="4"/>
    <col min="3729" max="3729" width="7.69140625" style="4" customWidth="1"/>
    <col min="3730" max="3730" width="8.69140625" style="4"/>
    <col min="3731" max="3731" width="9.84375" style="4" customWidth="1"/>
    <col min="3732" max="3732" width="8.69140625" style="4"/>
    <col min="3733" max="3733" width="10.69140625" style="4" customWidth="1"/>
    <col min="3734" max="3734" width="10" style="4" customWidth="1"/>
    <col min="3735" max="3735" width="8.69140625" style="4"/>
    <col min="3736" max="3736" width="11.07421875" style="4" customWidth="1"/>
    <col min="3737" max="3737" width="10.23046875" style="4" customWidth="1"/>
    <col min="3738" max="3738" width="8.69140625" style="4"/>
    <col min="3739" max="3739" width="10.69140625" style="4" customWidth="1"/>
    <col min="3740" max="3740" width="10" style="4" customWidth="1"/>
    <col min="3741" max="3741" width="8.69140625" style="4"/>
    <col min="3742" max="3742" width="10.23046875" style="4" customWidth="1"/>
    <col min="3743" max="3743" width="10.07421875" style="4" customWidth="1"/>
    <col min="3744" max="3744" width="10.69140625" style="4" customWidth="1"/>
    <col min="3745" max="3745" width="7" style="4" customWidth="1"/>
    <col min="3746" max="3746" width="14.23046875" style="4" customWidth="1"/>
    <col min="3747" max="3747" width="6.69140625" style="4" customWidth="1"/>
    <col min="3748" max="3748" width="12.07421875" style="4" customWidth="1"/>
    <col min="3749" max="3761" width="8.69140625" style="4"/>
    <col min="3762" max="3762" width="13.69140625" style="4" customWidth="1"/>
    <col min="3763" max="3984" width="8.69140625" style="4"/>
    <col min="3985" max="3985" width="7.69140625" style="4" customWidth="1"/>
    <col min="3986" max="3986" width="8.69140625" style="4"/>
    <col min="3987" max="3987" width="9.84375" style="4" customWidth="1"/>
    <col min="3988" max="3988" width="8.69140625" style="4"/>
    <col min="3989" max="3989" width="10.69140625" style="4" customWidth="1"/>
    <col min="3990" max="3990" width="10" style="4" customWidth="1"/>
    <col min="3991" max="3991" width="8.69140625" style="4"/>
    <col min="3992" max="3992" width="11.07421875" style="4" customWidth="1"/>
    <col min="3993" max="3993" width="10.23046875" style="4" customWidth="1"/>
    <col min="3994" max="3994" width="8.69140625" style="4"/>
    <col min="3995" max="3995" width="10.69140625" style="4" customWidth="1"/>
    <col min="3996" max="3996" width="10" style="4" customWidth="1"/>
    <col min="3997" max="3997" width="8.69140625" style="4"/>
    <col min="3998" max="3998" width="10.23046875" style="4" customWidth="1"/>
    <col min="3999" max="3999" width="10.07421875" style="4" customWidth="1"/>
    <col min="4000" max="4000" width="10.69140625" style="4" customWidth="1"/>
    <col min="4001" max="4001" width="7" style="4" customWidth="1"/>
    <col min="4002" max="4002" width="14.23046875" style="4" customWidth="1"/>
    <col min="4003" max="4003" width="6.69140625" style="4" customWidth="1"/>
    <col min="4004" max="4004" width="12.07421875" style="4" customWidth="1"/>
    <col min="4005" max="4017" width="8.69140625" style="4"/>
    <col min="4018" max="4018" width="13.69140625" style="4" customWidth="1"/>
    <col min="4019" max="4240" width="8.69140625" style="4"/>
    <col min="4241" max="4241" width="7.69140625" style="4" customWidth="1"/>
    <col min="4242" max="4242" width="8.69140625" style="4"/>
    <col min="4243" max="4243" width="9.84375" style="4" customWidth="1"/>
    <col min="4244" max="4244" width="8.69140625" style="4"/>
    <col min="4245" max="4245" width="10.69140625" style="4" customWidth="1"/>
    <col min="4246" max="4246" width="10" style="4" customWidth="1"/>
    <col min="4247" max="4247" width="8.69140625" style="4"/>
    <col min="4248" max="4248" width="11.07421875" style="4" customWidth="1"/>
    <col min="4249" max="4249" width="10.23046875" style="4" customWidth="1"/>
    <col min="4250" max="4250" width="8.69140625" style="4"/>
    <col min="4251" max="4251" width="10.69140625" style="4" customWidth="1"/>
    <col min="4252" max="4252" width="10" style="4" customWidth="1"/>
    <col min="4253" max="4253" width="8.69140625" style="4"/>
    <col min="4254" max="4254" width="10.23046875" style="4" customWidth="1"/>
    <col min="4255" max="4255" width="10.07421875" style="4" customWidth="1"/>
    <col min="4256" max="4256" width="10.69140625" style="4" customWidth="1"/>
    <col min="4257" max="4257" width="7" style="4" customWidth="1"/>
    <col min="4258" max="4258" width="14.23046875" style="4" customWidth="1"/>
    <col min="4259" max="4259" width="6.69140625" style="4" customWidth="1"/>
    <col min="4260" max="4260" width="12.07421875" style="4" customWidth="1"/>
    <col min="4261" max="4273" width="8.69140625" style="4"/>
    <col min="4274" max="4274" width="13.69140625" style="4" customWidth="1"/>
    <col min="4275" max="4496" width="8.69140625" style="4"/>
    <col min="4497" max="4497" width="7.69140625" style="4" customWidth="1"/>
    <col min="4498" max="4498" width="8.69140625" style="4"/>
    <col min="4499" max="4499" width="9.84375" style="4" customWidth="1"/>
    <col min="4500" max="4500" width="8.69140625" style="4"/>
    <col min="4501" max="4501" width="10.69140625" style="4" customWidth="1"/>
    <col min="4502" max="4502" width="10" style="4" customWidth="1"/>
    <col min="4503" max="4503" width="8.69140625" style="4"/>
    <col min="4504" max="4504" width="11.07421875" style="4" customWidth="1"/>
    <col min="4505" max="4505" width="10.23046875" style="4" customWidth="1"/>
    <col min="4506" max="4506" width="8.69140625" style="4"/>
    <col min="4507" max="4507" width="10.69140625" style="4" customWidth="1"/>
    <col min="4508" max="4508" width="10" style="4" customWidth="1"/>
    <col min="4509" max="4509" width="8.69140625" style="4"/>
    <col min="4510" max="4510" width="10.23046875" style="4" customWidth="1"/>
    <col min="4511" max="4511" width="10.07421875" style="4" customWidth="1"/>
    <col min="4512" max="4512" width="10.69140625" style="4" customWidth="1"/>
    <col min="4513" max="4513" width="7" style="4" customWidth="1"/>
    <col min="4514" max="4514" width="14.23046875" style="4" customWidth="1"/>
    <col min="4515" max="4515" width="6.69140625" style="4" customWidth="1"/>
    <col min="4516" max="4516" width="12.07421875" style="4" customWidth="1"/>
    <col min="4517" max="4529" width="8.69140625" style="4"/>
    <col min="4530" max="4530" width="13.69140625" style="4" customWidth="1"/>
    <col min="4531" max="4752" width="8.69140625" style="4"/>
    <col min="4753" max="4753" width="7.69140625" style="4" customWidth="1"/>
    <col min="4754" max="4754" width="8.69140625" style="4"/>
    <col min="4755" max="4755" width="9.84375" style="4" customWidth="1"/>
    <col min="4756" max="4756" width="8.69140625" style="4"/>
    <col min="4757" max="4757" width="10.69140625" style="4" customWidth="1"/>
    <col min="4758" max="4758" width="10" style="4" customWidth="1"/>
    <col min="4759" max="4759" width="8.69140625" style="4"/>
    <col min="4760" max="4760" width="11.07421875" style="4" customWidth="1"/>
    <col min="4761" max="4761" width="10.23046875" style="4" customWidth="1"/>
    <col min="4762" max="4762" width="8.69140625" style="4"/>
    <col min="4763" max="4763" width="10.69140625" style="4" customWidth="1"/>
    <col min="4764" max="4764" width="10" style="4" customWidth="1"/>
    <col min="4765" max="4765" width="8.69140625" style="4"/>
    <col min="4766" max="4766" width="10.23046875" style="4" customWidth="1"/>
    <col min="4767" max="4767" width="10.07421875" style="4" customWidth="1"/>
    <col min="4768" max="4768" width="10.69140625" style="4" customWidth="1"/>
    <col min="4769" max="4769" width="7" style="4" customWidth="1"/>
    <col min="4770" max="4770" width="14.23046875" style="4" customWidth="1"/>
    <col min="4771" max="4771" width="6.69140625" style="4" customWidth="1"/>
    <col min="4772" max="4772" width="12.07421875" style="4" customWidth="1"/>
    <col min="4773" max="4785" width="8.69140625" style="4"/>
    <col min="4786" max="4786" width="13.69140625" style="4" customWidth="1"/>
    <col min="4787" max="5008" width="8.69140625" style="4"/>
    <col min="5009" max="5009" width="7.69140625" style="4" customWidth="1"/>
    <col min="5010" max="5010" width="8.69140625" style="4"/>
    <col min="5011" max="5011" width="9.84375" style="4" customWidth="1"/>
    <col min="5012" max="5012" width="8.69140625" style="4"/>
    <col min="5013" max="5013" width="10.69140625" style="4" customWidth="1"/>
    <col min="5014" max="5014" width="10" style="4" customWidth="1"/>
    <col min="5015" max="5015" width="8.69140625" style="4"/>
    <col min="5016" max="5016" width="11.07421875" style="4" customWidth="1"/>
    <col min="5017" max="5017" width="10.23046875" style="4" customWidth="1"/>
    <col min="5018" max="5018" width="8.69140625" style="4"/>
    <col min="5019" max="5019" width="10.69140625" style="4" customWidth="1"/>
    <col min="5020" max="5020" width="10" style="4" customWidth="1"/>
    <col min="5021" max="5021" width="8.69140625" style="4"/>
    <col min="5022" max="5022" width="10.23046875" style="4" customWidth="1"/>
    <col min="5023" max="5023" width="10.07421875" style="4" customWidth="1"/>
    <col min="5024" max="5024" width="10.69140625" style="4" customWidth="1"/>
    <col min="5025" max="5025" width="7" style="4" customWidth="1"/>
    <col min="5026" max="5026" width="14.23046875" style="4" customWidth="1"/>
    <col min="5027" max="5027" width="6.69140625" style="4" customWidth="1"/>
    <col min="5028" max="5028" width="12.07421875" style="4" customWidth="1"/>
    <col min="5029" max="5041" width="8.69140625" style="4"/>
    <col min="5042" max="5042" width="13.69140625" style="4" customWidth="1"/>
    <col min="5043" max="5264" width="8.69140625" style="4"/>
    <col min="5265" max="5265" width="7.69140625" style="4" customWidth="1"/>
    <col min="5266" max="5266" width="8.69140625" style="4"/>
    <col min="5267" max="5267" width="9.84375" style="4" customWidth="1"/>
    <col min="5268" max="5268" width="8.69140625" style="4"/>
    <col min="5269" max="5269" width="10.69140625" style="4" customWidth="1"/>
    <col min="5270" max="5270" width="10" style="4" customWidth="1"/>
    <col min="5271" max="5271" width="8.69140625" style="4"/>
    <col min="5272" max="5272" width="11.07421875" style="4" customWidth="1"/>
    <col min="5273" max="5273" width="10.23046875" style="4" customWidth="1"/>
    <col min="5274" max="5274" width="8.69140625" style="4"/>
    <col min="5275" max="5275" width="10.69140625" style="4" customWidth="1"/>
    <col min="5276" max="5276" width="10" style="4" customWidth="1"/>
    <col min="5277" max="5277" width="8.69140625" style="4"/>
    <col min="5278" max="5278" width="10.23046875" style="4" customWidth="1"/>
    <col min="5279" max="5279" width="10.07421875" style="4" customWidth="1"/>
    <col min="5280" max="5280" width="10.69140625" style="4" customWidth="1"/>
    <col min="5281" max="5281" width="7" style="4" customWidth="1"/>
    <col min="5282" max="5282" width="14.23046875" style="4" customWidth="1"/>
    <col min="5283" max="5283" width="6.69140625" style="4" customWidth="1"/>
    <col min="5284" max="5284" width="12.07421875" style="4" customWidth="1"/>
    <col min="5285" max="5297" width="8.69140625" style="4"/>
    <col min="5298" max="5298" width="13.69140625" style="4" customWidth="1"/>
    <col min="5299" max="5520" width="8.69140625" style="4"/>
    <col min="5521" max="5521" width="7.69140625" style="4" customWidth="1"/>
    <col min="5522" max="5522" width="8.69140625" style="4"/>
    <col min="5523" max="5523" width="9.84375" style="4" customWidth="1"/>
    <col min="5524" max="5524" width="8.69140625" style="4"/>
    <col min="5525" max="5525" width="10.69140625" style="4" customWidth="1"/>
    <col min="5526" max="5526" width="10" style="4" customWidth="1"/>
    <col min="5527" max="5527" width="8.69140625" style="4"/>
    <col min="5528" max="5528" width="11.07421875" style="4" customWidth="1"/>
    <col min="5529" max="5529" width="10.23046875" style="4" customWidth="1"/>
    <col min="5530" max="5530" width="8.69140625" style="4"/>
    <col min="5531" max="5531" width="10.69140625" style="4" customWidth="1"/>
    <col min="5532" max="5532" width="10" style="4" customWidth="1"/>
    <col min="5533" max="5533" width="8.69140625" style="4"/>
    <col min="5534" max="5534" width="10.23046875" style="4" customWidth="1"/>
    <col min="5535" max="5535" width="10.07421875" style="4" customWidth="1"/>
    <col min="5536" max="5536" width="10.69140625" style="4" customWidth="1"/>
    <col min="5537" max="5537" width="7" style="4" customWidth="1"/>
    <col min="5538" max="5538" width="14.23046875" style="4" customWidth="1"/>
    <col min="5539" max="5539" width="6.69140625" style="4" customWidth="1"/>
    <col min="5540" max="5540" width="12.07421875" style="4" customWidth="1"/>
    <col min="5541" max="5553" width="8.69140625" style="4"/>
    <col min="5554" max="5554" width="13.69140625" style="4" customWidth="1"/>
    <col min="5555" max="5776" width="8.69140625" style="4"/>
    <col min="5777" max="5777" width="7.69140625" style="4" customWidth="1"/>
    <col min="5778" max="5778" width="8.69140625" style="4"/>
    <col min="5779" max="5779" width="9.84375" style="4" customWidth="1"/>
    <col min="5780" max="5780" width="8.69140625" style="4"/>
    <col min="5781" max="5781" width="10.69140625" style="4" customWidth="1"/>
    <col min="5782" max="5782" width="10" style="4" customWidth="1"/>
    <col min="5783" max="5783" width="8.69140625" style="4"/>
    <col min="5784" max="5784" width="11.07421875" style="4" customWidth="1"/>
    <col min="5785" max="5785" width="10.23046875" style="4" customWidth="1"/>
    <col min="5786" max="5786" width="8.69140625" style="4"/>
    <col min="5787" max="5787" width="10.69140625" style="4" customWidth="1"/>
    <col min="5788" max="5788" width="10" style="4" customWidth="1"/>
    <col min="5789" max="5789" width="8.69140625" style="4"/>
    <col min="5790" max="5790" width="10.23046875" style="4" customWidth="1"/>
    <col min="5791" max="5791" width="10.07421875" style="4" customWidth="1"/>
    <col min="5792" max="5792" width="10.69140625" style="4" customWidth="1"/>
    <col min="5793" max="5793" width="7" style="4" customWidth="1"/>
    <col min="5794" max="5794" width="14.23046875" style="4" customWidth="1"/>
    <col min="5795" max="5795" width="6.69140625" style="4" customWidth="1"/>
    <col min="5796" max="5796" width="12.07421875" style="4" customWidth="1"/>
    <col min="5797" max="5809" width="8.69140625" style="4"/>
    <col min="5810" max="5810" width="13.69140625" style="4" customWidth="1"/>
    <col min="5811" max="6032" width="8.69140625" style="4"/>
    <col min="6033" max="6033" width="7.69140625" style="4" customWidth="1"/>
    <col min="6034" max="6034" width="8.69140625" style="4"/>
    <col min="6035" max="6035" width="9.84375" style="4" customWidth="1"/>
    <col min="6036" max="6036" width="8.69140625" style="4"/>
    <col min="6037" max="6037" width="10.69140625" style="4" customWidth="1"/>
    <col min="6038" max="6038" width="10" style="4" customWidth="1"/>
    <col min="6039" max="6039" width="8.69140625" style="4"/>
    <col min="6040" max="6040" width="11.07421875" style="4" customWidth="1"/>
    <col min="6041" max="6041" width="10.23046875" style="4" customWidth="1"/>
    <col min="6042" max="6042" width="8.69140625" style="4"/>
    <col min="6043" max="6043" width="10.69140625" style="4" customWidth="1"/>
    <col min="6044" max="6044" width="10" style="4" customWidth="1"/>
    <col min="6045" max="6045" width="8.69140625" style="4"/>
    <col min="6046" max="6046" width="10.23046875" style="4" customWidth="1"/>
    <col min="6047" max="6047" width="10.07421875" style="4" customWidth="1"/>
    <col min="6048" max="6048" width="10.69140625" style="4" customWidth="1"/>
    <col min="6049" max="6049" width="7" style="4" customWidth="1"/>
    <col min="6050" max="6050" width="14.23046875" style="4" customWidth="1"/>
    <col min="6051" max="6051" width="6.69140625" style="4" customWidth="1"/>
    <col min="6052" max="6052" width="12.07421875" style="4" customWidth="1"/>
    <col min="6053" max="6065" width="8.69140625" style="4"/>
    <col min="6066" max="6066" width="13.69140625" style="4" customWidth="1"/>
    <col min="6067" max="6288" width="8.69140625" style="4"/>
    <col min="6289" max="6289" width="7.69140625" style="4" customWidth="1"/>
    <col min="6290" max="6290" width="8.69140625" style="4"/>
    <col min="6291" max="6291" width="9.84375" style="4" customWidth="1"/>
    <col min="6292" max="6292" width="8.69140625" style="4"/>
    <col min="6293" max="6293" width="10.69140625" style="4" customWidth="1"/>
    <col min="6294" max="6294" width="10" style="4" customWidth="1"/>
    <col min="6295" max="6295" width="8.69140625" style="4"/>
    <col min="6296" max="6296" width="11.07421875" style="4" customWidth="1"/>
    <col min="6297" max="6297" width="10.23046875" style="4" customWidth="1"/>
    <col min="6298" max="6298" width="8.69140625" style="4"/>
    <col min="6299" max="6299" width="10.69140625" style="4" customWidth="1"/>
    <col min="6300" max="6300" width="10" style="4" customWidth="1"/>
    <col min="6301" max="6301" width="8.69140625" style="4"/>
    <col min="6302" max="6302" width="10.23046875" style="4" customWidth="1"/>
    <col min="6303" max="6303" width="10.07421875" style="4" customWidth="1"/>
    <col min="6304" max="6304" width="10.69140625" style="4" customWidth="1"/>
    <col min="6305" max="6305" width="7" style="4" customWidth="1"/>
    <col min="6306" max="6306" width="14.23046875" style="4" customWidth="1"/>
    <col min="6307" max="6307" width="6.69140625" style="4" customWidth="1"/>
    <col min="6308" max="6308" width="12.07421875" style="4" customWidth="1"/>
    <col min="6309" max="6321" width="8.69140625" style="4"/>
    <col min="6322" max="6322" width="13.69140625" style="4" customWidth="1"/>
    <col min="6323" max="6544" width="8.69140625" style="4"/>
    <col min="6545" max="6545" width="7.69140625" style="4" customWidth="1"/>
    <col min="6546" max="6546" width="8.69140625" style="4"/>
    <col min="6547" max="6547" width="9.84375" style="4" customWidth="1"/>
    <col min="6548" max="6548" width="8.69140625" style="4"/>
    <col min="6549" max="6549" width="10.69140625" style="4" customWidth="1"/>
    <col min="6550" max="6550" width="10" style="4" customWidth="1"/>
    <col min="6551" max="6551" width="8.69140625" style="4"/>
    <col min="6552" max="6552" width="11.07421875" style="4" customWidth="1"/>
    <col min="6553" max="6553" width="10.23046875" style="4" customWidth="1"/>
    <col min="6554" max="6554" width="8.69140625" style="4"/>
    <col min="6555" max="6555" width="10.69140625" style="4" customWidth="1"/>
    <col min="6556" max="6556" width="10" style="4" customWidth="1"/>
    <col min="6557" max="6557" width="8.69140625" style="4"/>
    <col min="6558" max="6558" width="10.23046875" style="4" customWidth="1"/>
    <col min="6559" max="6559" width="10.07421875" style="4" customWidth="1"/>
    <col min="6560" max="6560" width="10.69140625" style="4" customWidth="1"/>
    <col min="6561" max="6561" width="7" style="4" customWidth="1"/>
    <col min="6562" max="6562" width="14.23046875" style="4" customWidth="1"/>
    <col min="6563" max="6563" width="6.69140625" style="4" customWidth="1"/>
    <col min="6564" max="6564" width="12.07421875" style="4" customWidth="1"/>
    <col min="6565" max="6577" width="8.69140625" style="4"/>
    <col min="6578" max="6578" width="13.69140625" style="4" customWidth="1"/>
    <col min="6579" max="6800" width="8.69140625" style="4"/>
    <col min="6801" max="6801" width="7.69140625" style="4" customWidth="1"/>
    <col min="6802" max="6802" width="8.69140625" style="4"/>
    <col min="6803" max="6803" width="9.84375" style="4" customWidth="1"/>
    <col min="6804" max="6804" width="8.69140625" style="4"/>
    <col min="6805" max="6805" width="10.69140625" style="4" customWidth="1"/>
    <col min="6806" max="6806" width="10" style="4" customWidth="1"/>
    <col min="6807" max="6807" width="8.69140625" style="4"/>
    <col min="6808" max="6808" width="11.07421875" style="4" customWidth="1"/>
    <col min="6809" max="6809" width="10.23046875" style="4" customWidth="1"/>
    <col min="6810" max="6810" width="8.69140625" style="4"/>
    <col min="6811" max="6811" width="10.69140625" style="4" customWidth="1"/>
    <col min="6812" max="6812" width="10" style="4" customWidth="1"/>
    <col min="6813" max="6813" width="8.69140625" style="4"/>
    <col min="6814" max="6814" width="10.23046875" style="4" customWidth="1"/>
    <col min="6815" max="6815" width="10.07421875" style="4" customWidth="1"/>
    <col min="6816" max="6816" width="10.69140625" style="4" customWidth="1"/>
    <col min="6817" max="6817" width="7" style="4" customWidth="1"/>
    <col min="6818" max="6818" width="14.23046875" style="4" customWidth="1"/>
    <col min="6819" max="6819" width="6.69140625" style="4" customWidth="1"/>
    <col min="6820" max="6820" width="12.07421875" style="4" customWidth="1"/>
    <col min="6821" max="6833" width="8.69140625" style="4"/>
    <col min="6834" max="6834" width="13.69140625" style="4" customWidth="1"/>
    <col min="6835" max="7056" width="8.69140625" style="4"/>
    <col min="7057" max="7057" width="7.69140625" style="4" customWidth="1"/>
    <col min="7058" max="7058" width="8.69140625" style="4"/>
    <col min="7059" max="7059" width="9.84375" style="4" customWidth="1"/>
    <col min="7060" max="7060" width="8.69140625" style="4"/>
    <col min="7061" max="7061" width="10.69140625" style="4" customWidth="1"/>
    <col min="7062" max="7062" width="10" style="4" customWidth="1"/>
    <col min="7063" max="7063" width="8.69140625" style="4"/>
    <col min="7064" max="7064" width="11.07421875" style="4" customWidth="1"/>
    <col min="7065" max="7065" width="10.23046875" style="4" customWidth="1"/>
    <col min="7066" max="7066" width="8.69140625" style="4"/>
    <col min="7067" max="7067" width="10.69140625" style="4" customWidth="1"/>
    <col min="7068" max="7068" width="10" style="4" customWidth="1"/>
    <col min="7069" max="7069" width="8.69140625" style="4"/>
    <col min="7070" max="7070" width="10.23046875" style="4" customWidth="1"/>
    <col min="7071" max="7071" width="10.07421875" style="4" customWidth="1"/>
    <col min="7072" max="7072" width="10.69140625" style="4" customWidth="1"/>
    <col min="7073" max="7073" width="7" style="4" customWidth="1"/>
    <col min="7074" max="7074" width="14.23046875" style="4" customWidth="1"/>
    <col min="7075" max="7075" width="6.69140625" style="4" customWidth="1"/>
    <col min="7076" max="7076" width="12.07421875" style="4" customWidth="1"/>
    <col min="7077" max="7089" width="8.69140625" style="4"/>
    <col min="7090" max="7090" width="13.69140625" style="4" customWidth="1"/>
    <col min="7091" max="7312" width="8.69140625" style="4"/>
    <col min="7313" max="7313" width="7.69140625" style="4" customWidth="1"/>
    <col min="7314" max="7314" width="8.69140625" style="4"/>
    <col min="7315" max="7315" width="9.84375" style="4" customWidth="1"/>
    <col min="7316" max="7316" width="8.69140625" style="4"/>
    <col min="7317" max="7317" width="10.69140625" style="4" customWidth="1"/>
    <col min="7318" max="7318" width="10" style="4" customWidth="1"/>
    <col min="7319" max="7319" width="8.69140625" style="4"/>
    <col min="7320" max="7320" width="11.07421875" style="4" customWidth="1"/>
    <col min="7321" max="7321" width="10.23046875" style="4" customWidth="1"/>
    <col min="7322" max="7322" width="8.69140625" style="4"/>
    <col min="7323" max="7323" width="10.69140625" style="4" customWidth="1"/>
    <col min="7324" max="7324" width="10" style="4" customWidth="1"/>
    <col min="7325" max="7325" width="8.69140625" style="4"/>
    <col min="7326" max="7326" width="10.23046875" style="4" customWidth="1"/>
    <col min="7327" max="7327" width="10.07421875" style="4" customWidth="1"/>
    <col min="7328" max="7328" width="10.69140625" style="4" customWidth="1"/>
    <col min="7329" max="7329" width="7" style="4" customWidth="1"/>
    <col min="7330" max="7330" width="14.23046875" style="4" customWidth="1"/>
    <col min="7331" max="7331" width="6.69140625" style="4" customWidth="1"/>
    <col min="7332" max="7332" width="12.07421875" style="4" customWidth="1"/>
    <col min="7333" max="7345" width="8.69140625" style="4"/>
    <col min="7346" max="7346" width="13.69140625" style="4" customWidth="1"/>
    <col min="7347" max="7568" width="8.69140625" style="4"/>
    <col min="7569" max="7569" width="7.69140625" style="4" customWidth="1"/>
    <col min="7570" max="7570" width="8.69140625" style="4"/>
    <col min="7571" max="7571" width="9.84375" style="4" customWidth="1"/>
    <col min="7572" max="7572" width="8.69140625" style="4"/>
    <col min="7573" max="7573" width="10.69140625" style="4" customWidth="1"/>
    <col min="7574" max="7574" width="10" style="4" customWidth="1"/>
    <col min="7575" max="7575" width="8.69140625" style="4"/>
    <col min="7576" max="7576" width="11.07421875" style="4" customWidth="1"/>
    <col min="7577" max="7577" width="10.23046875" style="4" customWidth="1"/>
    <col min="7578" max="7578" width="8.69140625" style="4"/>
    <col min="7579" max="7579" width="10.69140625" style="4" customWidth="1"/>
    <col min="7580" max="7580" width="10" style="4" customWidth="1"/>
    <col min="7581" max="7581" width="8.69140625" style="4"/>
    <col min="7582" max="7582" width="10.23046875" style="4" customWidth="1"/>
    <col min="7583" max="7583" width="10.07421875" style="4" customWidth="1"/>
    <col min="7584" max="7584" width="10.69140625" style="4" customWidth="1"/>
    <col min="7585" max="7585" width="7" style="4" customWidth="1"/>
    <col min="7586" max="7586" width="14.23046875" style="4" customWidth="1"/>
    <col min="7587" max="7587" width="6.69140625" style="4" customWidth="1"/>
    <col min="7588" max="7588" width="12.07421875" style="4" customWidth="1"/>
    <col min="7589" max="7601" width="8.69140625" style="4"/>
    <col min="7602" max="7602" width="13.69140625" style="4" customWidth="1"/>
    <col min="7603" max="7824" width="8.69140625" style="4"/>
    <col min="7825" max="7825" width="7.69140625" style="4" customWidth="1"/>
    <col min="7826" max="7826" width="8.69140625" style="4"/>
    <col min="7827" max="7827" width="9.84375" style="4" customWidth="1"/>
    <col min="7828" max="7828" width="8.69140625" style="4"/>
    <col min="7829" max="7829" width="10.69140625" style="4" customWidth="1"/>
    <col min="7830" max="7830" width="10" style="4" customWidth="1"/>
    <col min="7831" max="7831" width="8.69140625" style="4"/>
    <col min="7832" max="7832" width="11.07421875" style="4" customWidth="1"/>
    <col min="7833" max="7833" width="10.23046875" style="4" customWidth="1"/>
    <col min="7834" max="7834" width="8.69140625" style="4"/>
    <col min="7835" max="7835" width="10.69140625" style="4" customWidth="1"/>
    <col min="7836" max="7836" width="10" style="4" customWidth="1"/>
    <col min="7837" max="7837" width="8.69140625" style="4"/>
    <col min="7838" max="7838" width="10.23046875" style="4" customWidth="1"/>
    <col min="7839" max="7839" width="10.07421875" style="4" customWidth="1"/>
    <col min="7840" max="7840" width="10.69140625" style="4" customWidth="1"/>
    <col min="7841" max="7841" width="7" style="4" customWidth="1"/>
    <col min="7842" max="7842" width="14.23046875" style="4" customWidth="1"/>
    <col min="7843" max="7843" width="6.69140625" style="4" customWidth="1"/>
    <col min="7844" max="7844" width="12.07421875" style="4" customWidth="1"/>
    <col min="7845" max="7857" width="8.69140625" style="4"/>
    <col min="7858" max="7858" width="13.69140625" style="4" customWidth="1"/>
    <col min="7859" max="8080" width="8.69140625" style="4"/>
    <col min="8081" max="8081" width="7.69140625" style="4" customWidth="1"/>
    <col min="8082" max="8082" width="8.69140625" style="4"/>
    <col min="8083" max="8083" width="9.84375" style="4" customWidth="1"/>
    <col min="8084" max="8084" width="8.69140625" style="4"/>
    <col min="8085" max="8085" width="10.69140625" style="4" customWidth="1"/>
    <col min="8086" max="8086" width="10" style="4" customWidth="1"/>
    <col min="8087" max="8087" width="8.69140625" style="4"/>
    <col min="8088" max="8088" width="11.07421875" style="4" customWidth="1"/>
    <col min="8089" max="8089" width="10.23046875" style="4" customWidth="1"/>
    <col min="8090" max="8090" width="8.69140625" style="4"/>
    <col min="8091" max="8091" width="10.69140625" style="4" customWidth="1"/>
    <col min="8092" max="8092" width="10" style="4" customWidth="1"/>
    <col min="8093" max="8093" width="8.69140625" style="4"/>
    <col min="8094" max="8094" width="10.23046875" style="4" customWidth="1"/>
    <col min="8095" max="8095" width="10.07421875" style="4" customWidth="1"/>
    <col min="8096" max="8096" width="10.69140625" style="4" customWidth="1"/>
    <col min="8097" max="8097" width="7" style="4" customWidth="1"/>
    <col min="8098" max="8098" width="14.23046875" style="4" customWidth="1"/>
    <col min="8099" max="8099" width="6.69140625" style="4" customWidth="1"/>
    <col min="8100" max="8100" width="12.07421875" style="4" customWidth="1"/>
    <col min="8101" max="8113" width="8.69140625" style="4"/>
    <col min="8114" max="8114" width="13.69140625" style="4" customWidth="1"/>
    <col min="8115" max="8336" width="8.69140625" style="4"/>
    <col min="8337" max="8337" width="7.69140625" style="4" customWidth="1"/>
    <col min="8338" max="8338" width="8.69140625" style="4"/>
    <col min="8339" max="8339" width="9.84375" style="4" customWidth="1"/>
    <col min="8340" max="8340" width="8.69140625" style="4"/>
    <col min="8341" max="8341" width="10.69140625" style="4" customWidth="1"/>
    <col min="8342" max="8342" width="10" style="4" customWidth="1"/>
    <col min="8343" max="8343" width="8.69140625" style="4"/>
    <col min="8344" max="8344" width="11.07421875" style="4" customWidth="1"/>
    <col min="8345" max="8345" width="10.23046875" style="4" customWidth="1"/>
    <col min="8346" max="8346" width="8.69140625" style="4"/>
    <col min="8347" max="8347" width="10.69140625" style="4" customWidth="1"/>
    <col min="8348" max="8348" width="10" style="4" customWidth="1"/>
    <col min="8349" max="8349" width="8.69140625" style="4"/>
    <col min="8350" max="8350" width="10.23046875" style="4" customWidth="1"/>
    <col min="8351" max="8351" width="10.07421875" style="4" customWidth="1"/>
    <col min="8352" max="8352" width="10.69140625" style="4" customWidth="1"/>
    <col min="8353" max="8353" width="7" style="4" customWidth="1"/>
    <col min="8354" max="8354" width="14.23046875" style="4" customWidth="1"/>
    <col min="8355" max="8355" width="6.69140625" style="4" customWidth="1"/>
    <col min="8356" max="8356" width="12.07421875" style="4" customWidth="1"/>
    <col min="8357" max="8369" width="8.69140625" style="4"/>
    <col min="8370" max="8370" width="13.69140625" style="4" customWidth="1"/>
    <col min="8371" max="8592" width="8.69140625" style="4"/>
    <col min="8593" max="8593" width="7.69140625" style="4" customWidth="1"/>
    <col min="8594" max="8594" width="8.69140625" style="4"/>
    <col min="8595" max="8595" width="9.84375" style="4" customWidth="1"/>
    <col min="8596" max="8596" width="8.69140625" style="4"/>
    <col min="8597" max="8597" width="10.69140625" style="4" customWidth="1"/>
    <col min="8598" max="8598" width="10" style="4" customWidth="1"/>
    <col min="8599" max="8599" width="8.69140625" style="4"/>
    <col min="8600" max="8600" width="11.07421875" style="4" customWidth="1"/>
    <col min="8601" max="8601" width="10.23046875" style="4" customWidth="1"/>
    <col min="8602" max="8602" width="8.69140625" style="4"/>
    <col min="8603" max="8603" width="10.69140625" style="4" customWidth="1"/>
    <col min="8604" max="8604" width="10" style="4" customWidth="1"/>
    <col min="8605" max="8605" width="8.69140625" style="4"/>
    <col min="8606" max="8606" width="10.23046875" style="4" customWidth="1"/>
    <col min="8607" max="8607" width="10.07421875" style="4" customWidth="1"/>
    <col min="8608" max="8608" width="10.69140625" style="4" customWidth="1"/>
    <col min="8609" max="8609" width="7" style="4" customWidth="1"/>
    <col min="8610" max="8610" width="14.23046875" style="4" customWidth="1"/>
    <col min="8611" max="8611" width="6.69140625" style="4" customWidth="1"/>
    <col min="8612" max="8612" width="12.07421875" style="4" customWidth="1"/>
    <col min="8613" max="8625" width="8.69140625" style="4"/>
    <col min="8626" max="8626" width="13.69140625" style="4" customWidth="1"/>
    <col min="8627" max="8848" width="8.69140625" style="4"/>
    <col min="8849" max="8849" width="7.69140625" style="4" customWidth="1"/>
    <col min="8850" max="8850" width="8.69140625" style="4"/>
    <col min="8851" max="8851" width="9.84375" style="4" customWidth="1"/>
    <col min="8852" max="8852" width="8.69140625" style="4"/>
    <col min="8853" max="8853" width="10.69140625" style="4" customWidth="1"/>
    <col min="8854" max="8854" width="10" style="4" customWidth="1"/>
    <col min="8855" max="8855" width="8.69140625" style="4"/>
    <col min="8856" max="8856" width="11.07421875" style="4" customWidth="1"/>
    <col min="8857" max="8857" width="10.23046875" style="4" customWidth="1"/>
    <col min="8858" max="8858" width="8.69140625" style="4"/>
    <col min="8859" max="8859" width="10.69140625" style="4" customWidth="1"/>
    <col min="8860" max="8860" width="10" style="4" customWidth="1"/>
    <col min="8861" max="8861" width="8.69140625" style="4"/>
    <col min="8862" max="8862" width="10.23046875" style="4" customWidth="1"/>
    <col min="8863" max="8863" width="10.07421875" style="4" customWidth="1"/>
    <col min="8864" max="8864" width="10.69140625" style="4" customWidth="1"/>
    <col min="8865" max="8865" width="7" style="4" customWidth="1"/>
    <col min="8866" max="8866" width="14.23046875" style="4" customWidth="1"/>
    <col min="8867" max="8867" width="6.69140625" style="4" customWidth="1"/>
    <col min="8868" max="8868" width="12.07421875" style="4" customWidth="1"/>
    <col min="8869" max="8881" width="8.69140625" style="4"/>
    <col min="8882" max="8882" width="13.69140625" style="4" customWidth="1"/>
    <col min="8883" max="9104" width="8.69140625" style="4"/>
    <col min="9105" max="9105" width="7.69140625" style="4" customWidth="1"/>
    <col min="9106" max="9106" width="8.69140625" style="4"/>
    <col min="9107" max="9107" width="9.84375" style="4" customWidth="1"/>
    <col min="9108" max="9108" width="8.69140625" style="4"/>
    <col min="9109" max="9109" width="10.69140625" style="4" customWidth="1"/>
    <col min="9110" max="9110" width="10" style="4" customWidth="1"/>
    <col min="9111" max="9111" width="8.69140625" style="4"/>
    <col min="9112" max="9112" width="11.07421875" style="4" customWidth="1"/>
    <col min="9113" max="9113" width="10.23046875" style="4" customWidth="1"/>
    <col min="9114" max="9114" width="8.69140625" style="4"/>
    <col min="9115" max="9115" width="10.69140625" style="4" customWidth="1"/>
    <col min="9116" max="9116" width="10" style="4" customWidth="1"/>
    <col min="9117" max="9117" width="8.69140625" style="4"/>
    <col min="9118" max="9118" width="10.23046875" style="4" customWidth="1"/>
    <col min="9119" max="9119" width="10.07421875" style="4" customWidth="1"/>
    <col min="9120" max="9120" width="10.69140625" style="4" customWidth="1"/>
    <col min="9121" max="9121" width="7" style="4" customWidth="1"/>
    <col min="9122" max="9122" width="14.23046875" style="4" customWidth="1"/>
    <col min="9123" max="9123" width="6.69140625" style="4" customWidth="1"/>
    <col min="9124" max="9124" width="12.07421875" style="4" customWidth="1"/>
    <col min="9125" max="9137" width="8.69140625" style="4"/>
    <col min="9138" max="9138" width="13.69140625" style="4" customWidth="1"/>
    <col min="9139" max="9360" width="8.69140625" style="4"/>
    <col min="9361" max="9361" width="7.69140625" style="4" customWidth="1"/>
    <col min="9362" max="9362" width="8.69140625" style="4"/>
    <col min="9363" max="9363" width="9.84375" style="4" customWidth="1"/>
    <col min="9364" max="9364" width="8.69140625" style="4"/>
    <col min="9365" max="9365" width="10.69140625" style="4" customWidth="1"/>
    <col min="9366" max="9366" width="10" style="4" customWidth="1"/>
    <col min="9367" max="9367" width="8.69140625" style="4"/>
    <col min="9368" max="9368" width="11.07421875" style="4" customWidth="1"/>
    <col min="9369" max="9369" width="10.23046875" style="4" customWidth="1"/>
    <col min="9370" max="9370" width="8.69140625" style="4"/>
    <col min="9371" max="9371" width="10.69140625" style="4" customWidth="1"/>
    <col min="9372" max="9372" width="10" style="4" customWidth="1"/>
    <col min="9373" max="9373" width="8.69140625" style="4"/>
    <col min="9374" max="9374" width="10.23046875" style="4" customWidth="1"/>
    <col min="9375" max="9375" width="10.07421875" style="4" customWidth="1"/>
    <col min="9376" max="9376" width="10.69140625" style="4" customWidth="1"/>
    <col min="9377" max="9377" width="7" style="4" customWidth="1"/>
    <col min="9378" max="9378" width="14.23046875" style="4" customWidth="1"/>
    <col min="9379" max="9379" width="6.69140625" style="4" customWidth="1"/>
    <col min="9380" max="9380" width="12.07421875" style="4" customWidth="1"/>
    <col min="9381" max="9393" width="8.69140625" style="4"/>
    <col min="9394" max="9394" width="13.69140625" style="4" customWidth="1"/>
    <col min="9395" max="9616" width="8.69140625" style="4"/>
    <col min="9617" max="9617" width="7.69140625" style="4" customWidth="1"/>
    <col min="9618" max="9618" width="8.69140625" style="4"/>
    <col min="9619" max="9619" width="9.84375" style="4" customWidth="1"/>
    <col min="9620" max="9620" width="8.69140625" style="4"/>
    <col min="9621" max="9621" width="10.69140625" style="4" customWidth="1"/>
    <col min="9622" max="9622" width="10" style="4" customWidth="1"/>
    <col min="9623" max="9623" width="8.69140625" style="4"/>
    <col min="9624" max="9624" width="11.07421875" style="4" customWidth="1"/>
    <col min="9625" max="9625" width="10.23046875" style="4" customWidth="1"/>
    <col min="9626" max="9626" width="8.69140625" style="4"/>
    <col min="9627" max="9627" width="10.69140625" style="4" customWidth="1"/>
    <col min="9628" max="9628" width="10" style="4" customWidth="1"/>
    <col min="9629" max="9629" width="8.69140625" style="4"/>
    <col min="9630" max="9630" width="10.23046875" style="4" customWidth="1"/>
    <col min="9631" max="9631" width="10.07421875" style="4" customWidth="1"/>
    <col min="9632" max="9632" width="10.69140625" style="4" customWidth="1"/>
    <col min="9633" max="9633" width="7" style="4" customWidth="1"/>
    <col min="9634" max="9634" width="14.23046875" style="4" customWidth="1"/>
    <col min="9635" max="9635" width="6.69140625" style="4" customWidth="1"/>
    <col min="9636" max="9636" width="12.07421875" style="4" customWidth="1"/>
    <col min="9637" max="9649" width="8.69140625" style="4"/>
    <col min="9650" max="9650" width="13.69140625" style="4" customWidth="1"/>
    <col min="9651" max="9872" width="8.69140625" style="4"/>
    <col min="9873" max="9873" width="7.69140625" style="4" customWidth="1"/>
    <col min="9874" max="9874" width="8.69140625" style="4"/>
    <col min="9875" max="9875" width="9.84375" style="4" customWidth="1"/>
    <col min="9876" max="9876" width="8.69140625" style="4"/>
    <col min="9877" max="9877" width="10.69140625" style="4" customWidth="1"/>
    <col min="9878" max="9878" width="10" style="4" customWidth="1"/>
    <col min="9879" max="9879" width="8.69140625" style="4"/>
    <col min="9880" max="9880" width="11.07421875" style="4" customWidth="1"/>
    <col min="9881" max="9881" width="10.23046875" style="4" customWidth="1"/>
    <col min="9882" max="9882" width="8.69140625" style="4"/>
    <col min="9883" max="9883" width="10.69140625" style="4" customWidth="1"/>
    <col min="9884" max="9884" width="10" style="4" customWidth="1"/>
    <col min="9885" max="9885" width="8.69140625" style="4"/>
    <col min="9886" max="9886" width="10.23046875" style="4" customWidth="1"/>
    <col min="9887" max="9887" width="10.07421875" style="4" customWidth="1"/>
    <col min="9888" max="9888" width="10.69140625" style="4" customWidth="1"/>
    <col min="9889" max="9889" width="7" style="4" customWidth="1"/>
    <col min="9890" max="9890" width="14.23046875" style="4" customWidth="1"/>
    <col min="9891" max="9891" width="6.69140625" style="4" customWidth="1"/>
    <col min="9892" max="9892" width="12.07421875" style="4" customWidth="1"/>
    <col min="9893" max="9905" width="8.69140625" style="4"/>
    <col min="9906" max="9906" width="13.69140625" style="4" customWidth="1"/>
    <col min="9907" max="10128" width="8.69140625" style="4"/>
    <col min="10129" max="10129" width="7.69140625" style="4" customWidth="1"/>
    <col min="10130" max="10130" width="8.69140625" style="4"/>
    <col min="10131" max="10131" width="9.84375" style="4" customWidth="1"/>
    <col min="10132" max="10132" width="8.69140625" style="4"/>
    <col min="10133" max="10133" width="10.69140625" style="4" customWidth="1"/>
    <col min="10134" max="10134" width="10" style="4" customWidth="1"/>
    <col min="10135" max="10135" width="8.69140625" style="4"/>
    <col min="10136" max="10136" width="11.07421875" style="4" customWidth="1"/>
    <col min="10137" max="10137" width="10.23046875" style="4" customWidth="1"/>
    <col min="10138" max="10138" width="8.69140625" style="4"/>
    <col min="10139" max="10139" width="10.69140625" style="4" customWidth="1"/>
    <col min="10140" max="10140" width="10" style="4" customWidth="1"/>
    <col min="10141" max="10141" width="8.69140625" style="4"/>
    <col min="10142" max="10142" width="10.23046875" style="4" customWidth="1"/>
    <col min="10143" max="10143" width="10.07421875" style="4" customWidth="1"/>
    <col min="10144" max="10144" width="10.69140625" style="4" customWidth="1"/>
    <col min="10145" max="10145" width="7" style="4" customWidth="1"/>
    <col min="10146" max="10146" width="14.23046875" style="4" customWidth="1"/>
    <col min="10147" max="10147" width="6.69140625" style="4" customWidth="1"/>
    <col min="10148" max="10148" width="12.07421875" style="4" customWidth="1"/>
    <col min="10149" max="10161" width="8.69140625" style="4"/>
    <col min="10162" max="10162" width="13.69140625" style="4" customWidth="1"/>
    <col min="10163" max="10384" width="8.69140625" style="4"/>
    <col min="10385" max="10385" width="7.69140625" style="4" customWidth="1"/>
    <col min="10386" max="10386" width="8.69140625" style="4"/>
    <col min="10387" max="10387" width="9.84375" style="4" customWidth="1"/>
    <col min="10388" max="10388" width="8.69140625" style="4"/>
    <col min="10389" max="10389" width="10.69140625" style="4" customWidth="1"/>
    <col min="10390" max="10390" width="10" style="4" customWidth="1"/>
    <col min="10391" max="10391" width="8.69140625" style="4"/>
    <col min="10392" max="10392" width="11.07421875" style="4" customWidth="1"/>
    <col min="10393" max="10393" width="10.23046875" style="4" customWidth="1"/>
    <col min="10394" max="10394" width="8.69140625" style="4"/>
    <col min="10395" max="10395" width="10.69140625" style="4" customWidth="1"/>
    <col min="10396" max="10396" width="10" style="4" customWidth="1"/>
    <col min="10397" max="10397" width="8.69140625" style="4"/>
    <col min="10398" max="10398" width="10.23046875" style="4" customWidth="1"/>
    <col min="10399" max="10399" width="10.07421875" style="4" customWidth="1"/>
    <col min="10400" max="10400" width="10.69140625" style="4" customWidth="1"/>
    <col min="10401" max="10401" width="7" style="4" customWidth="1"/>
    <col min="10402" max="10402" width="14.23046875" style="4" customWidth="1"/>
    <col min="10403" max="10403" width="6.69140625" style="4" customWidth="1"/>
    <col min="10404" max="10404" width="12.07421875" style="4" customWidth="1"/>
    <col min="10405" max="10417" width="8.69140625" style="4"/>
    <col min="10418" max="10418" width="13.69140625" style="4" customWidth="1"/>
    <col min="10419" max="10640" width="8.69140625" style="4"/>
    <col min="10641" max="10641" width="7.69140625" style="4" customWidth="1"/>
    <col min="10642" max="10642" width="8.69140625" style="4"/>
    <col min="10643" max="10643" width="9.84375" style="4" customWidth="1"/>
    <col min="10644" max="10644" width="8.69140625" style="4"/>
    <col min="10645" max="10645" width="10.69140625" style="4" customWidth="1"/>
    <col min="10646" max="10646" width="10" style="4" customWidth="1"/>
    <col min="10647" max="10647" width="8.69140625" style="4"/>
    <col min="10648" max="10648" width="11.07421875" style="4" customWidth="1"/>
    <col min="10649" max="10649" width="10.23046875" style="4" customWidth="1"/>
    <col min="10650" max="10650" width="8.69140625" style="4"/>
    <col min="10651" max="10651" width="10.69140625" style="4" customWidth="1"/>
    <col min="10652" max="10652" width="10" style="4" customWidth="1"/>
    <col min="10653" max="10653" width="8.69140625" style="4"/>
    <col min="10654" max="10654" width="10.23046875" style="4" customWidth="1"/>
    <col min="10655" max="10655" width="10.07421875" style="4" customWidth="1"/>
    <col min="10656" max="10656" width="10.69140625" style="4" customWidth="1"/>
    <col min="10657" max="10657" width="7" style="4" customWidth="1"/>
    <col min="10658" max="10658" width="14.23046875" style="4" customWidth="1"/>
    <col min="10659" max="10659" width="6.69140625" style="4" customWidth="1"/>
    <col min="10660" max="10660" width="12.07421875" style="4" customWidth="1"/>
    <col min="10661" max="10673" width="8.69140625" style="4"/>
    <col min="10674" max="10674" width="13.69140625" style="4" customWidth="1"/>
    <col min="10675" max="10896" width="8.69140625" style="4"/>
    <col min="10897" max="10897" width="7.69140625" style="4" customWidth="1"/>
    <col min="10898" max="10898" width="8.69140625" style="4"/>
    <col min="10899" max="10899" width="9.84375" style="4" customWidth="1"/>
    <col min="10900" max="10900" width="8.69140625" style="4"/>
    <col min="10901" max="10901" width="10.69140625" style="4" customWidth="1"/>
    <col min="10902" max="10902" width="10" style="4" customWidth="1"/>
    <col min="10903" max="10903" width="8.69140625" style="4"/>
    <col min="10904" max="10904" width="11.07421875" style="4" customWidth="1"/>
    <col min="10905" max="10905" width="10.23046875" style="4" customWidth="1"/>
    <col min="10906" max="10906" width="8.69140625" style="4"/>
    <col min="10907" max="10907" width="10.69140625" style="4" customWidth="1"/>
    <col min="10908" max="10908" width="10" style="4" customWidth="1"/>
    <col min="10909" max="10909" width="8.69140625" style="4"/>
    <col min="10910" max="10910" width="10.23046875" style="4" customWidth="1"/>
    <col min="10911" max="10911" width="10.07421875" style="4" customWidth="1"/>
    <col min="10912" max="10912" width="10.69140625" style="4" customWidth="1"/>
    <col min="10913" max="10913" width="7" style="4" customWidth="1"/>
    <col min="10914" max="10914" width="14.23046875" style="4" customWidth="1"/>
    <col min="10915" max="10915" width="6.69140625" style="4" customWidth="1"/>
    <col min="10916" max="10916" width="12.07421875" style="4" customWidth="1"/>
    <col min="10917" max="10929" width="8.69140625" style="4"/>
    <col min="10930" max="10930" width="13.69140625" style="4" customWidth="1"/>
    <col min="10931" max="11152" width="8.69140625" style="4"/>
    <col min="11153" max="11153" width="7.69140625" style="4" customWidth="1"/>
    <col min="11154" max="11154" width="8.69140625" style="4"/>
    <col min="11155" max="11155" width="9.84375" style="4" customWidth="1"/>
    <col min="11156" max="11156" width="8.69140625" style="4"/>
    <col min="11157" max="11157" width="10.69140625" style="4" customWidth="1"/>
    <col min="11158" max="11158" width="10" style="4" customWidth="1"/>
    <col min="11159" max="11159" width="8.69140625" style="4"/>
    <col min="11160" max="11160" width="11.07421875" style="4" customWidth="1"/>
    <col min="11161" max="11161" width="10.23046875" style="4" customWidth="1"/>
    <col min="11162" max="11162" width="8.69140625" style="4"/>
    <col min="11163" max="11163" width="10.69140625" style="4" customWidth="1"/>
    <col min="11164" max="11164" width="10" style="4" customWidth="1"/>
    <col min="11165" max="11165" width="8.69140625" style="4"/>
    <col min="11166" max="11166" width="10.23046875" style="4" customWidth="1"/>
    <col min="11167" max="11167" width="10.07421875" style="4" customWidth="1"/>
    <col min="11168" max="11168" width="10.69140625" style="4" customWidth="1"/>
    <col min="11169" max="11169" width="7" style="4" customWidth="1"/>
    <col min="11170" max="11170" width="14.23046875" style="4" customWidth="1"/>
    <col min="11171" max="11171" width="6.69140625" style="4" customWidth="1"/>
    <col min="11172" max="11172" width="12.07421875" style="4" customWidth="1"/>
    <col min="11173" max="11185" width="8.69140625" style="4"/>
    <col min="11186" max="11186" width="13.69140625" style="4" customWidth="1"/>
    <col min="11187" max="11408" width="8.69140625" style="4"/>
    <col min="11409" max="11409" width="7.69140625" style="4" customWidth="1"/>
    <col min="11410" max="11410" width="8.69140625" style="4"/>
    <col min="11411" max="11411" width="9.84375" style="4" customWidth="1"/>
    <col min="11412" max="11412" width="8.69140625" style="4"/>
    <col min="11413" max="11413" width="10.69140625" style="4" customWidth="1"/>
    <col min="11414" max="11414" width="10" style="4" customWidth="1"/>
    <col min="11415" max="11415" width="8.69140625" style="4"/>
    <col min="11416" max="11416" width="11.07421875" style="4" customWidth="1"/>
    <col min="11417" max="11417" width="10.23046875" style="4" customWidth="1"/>
    <col min="11418" max="11418" width="8.69140625" style="4"/>
    <col min="11419" max="11419" width="10.69140625" style="4" customWidth="1"/>
    <col min="11420" max="11420" width="10" style="4" customWidth="1"/>
    <col min="11421" max="11421" width="8.69140625" style="4"/>
    <col min="11422" max="11422" width="10.23046875" style="4" customWidth="1"/>
    <col min="11423" max="11423" width="10.07421875" style="4" customWidth="1"/>
    <col min="11424" max="11424" width="10.69140625" style="4" customWidth="1"/>
    <col min="11425" max="11425" width="7" style="4" customWidth="1"/>
    <col min="11426" max="11426" width="14.23046875" style="4" customWidth="1"/>
    <col min="11427" max="11427" width="6.69140625" style="4" customWidth="1"/>
    <col min="11428" max="11428" width="12.07421875" style="4" customWidth="1"/>
    <col min="11429" max="11441" width="8.69140625" style="4"/>
    <col min="11442" max="11442" width="13.69140625" style="4" customWidth="1"/>
    <col min="11443" max="11664" width="8.69140625" style="4"/>
    <col min="11665" max="11665" width="7.69140625" style="4" customWidth="1"/>
    <col min="11666" max="11666" width="8.69140625" style="4"/>
    <col min="11667" max="11667" width="9.84375" style="4" customWidth="1"/>
    <col min="11668" max="11668" width="8.69140625" style="4"/>
    <col min="11669" max="11669" width="10.69140625" style="4" customWidth="1"/>
    <col min="11670" max="11670" width="10" style="4" customWidth="1"/>
    <col min="11671" max="11671" width="8.69140625" style="4"/>
    <col min="11672" max="11672" width="11.07421875" style="4" customWidth="1"/>
    <col min="11673" max="11673" width="10.23046875" style="4" customWidth="1"/>
    <col min="11674" max="11674" width="8.69140625" style="4"/>
    <col min="11675" max="11675" width="10.69140625" style="4" customWidth="1"/>
    <col min="11676" max="11676" width="10" style="4" customWidth="1"/>
    <col min="11677" max="11677" width="8.69140625" style="4"/>
    <col min="11678" max="11678" width="10.23046875" style="4" customWidth="1"/>
    <col min="11679" max="11679" width="10.07421875" style="4" customWidth="1"/>
    <col min="11680" max="11680" width="10.69140625" style="4" customWidth="1"/>
    <col min="11681" max="11681" width="7" style="4" customWidth="1"/>
    <col min="11682" max="11682" width="14.23046875" style="4" customWidth="1"/>
    <col min="11683" max="11683" width="6.69140625" style="4" customWidth="1"/>
    <col min="11684" max="11684" width="12.07421875" style="4" customWidth="1"/>
    <col min="11685" max="11697" width="8.69140625" style="4"/>
    <col min="11698" max="11698" width="13.69140625" style="4" customWidth="1"/>
    <col min="11699" max="11920" width="8.69140625" style="4"/>
    <col min="11921" max="11921" width="7.69140625" style="4" customWidth="1"/>
    <col min="11922" max="11922" width="8.69140625" style="4"/>
    <col min="11923" max="11923" width="9.84375" style="4" customWidth="1"/>
    <col min="11924" max="11924" width="8.69140625" style="4"/>
    <col min="11925" max="11925" width="10.69140625" style="4" customWidth="1"/>
    <col min="11926" max="11926" width="10" style="4" customWidth="1"/>
    <col min="11927" max="11927" width="8.69140625" style="4"/>
    <col min="11928" max="11928" width="11.07421875" style="4" customWidth="1"/>
    <col min="11929" max="11929" width="10.23046875" style="4" customWidth="1"/>
    <col min="11930" max="11930" width="8.69140625" style="4"/>
    <col min="11931" max="11931" width="10.69140625" style="4" customWidth="1"/>
    <col min="11932" max="11932" width="10" style="4" customWidth="1"/>
    <col min="11933" max="11933" width="8.69140625" style="4"/>
    <col min="11934" max="11934" width="10.23046875" style="4" customWidth="1"/>
    <col min="11935" max="11935" width="10.07421875" style="4" customWidth="1"/>
    <col min="11936" max="11936" width="10.69140625" style="4" customWidth="1"/>
    <col min="11937" max="11937" width="7" style="4" customWidth="1"/>
    <col min="11938" max="11938" width="14.23046875" style="4" customWidth="1"/>
    <col min="11939" max="11939" width="6.69140625" style="4" customWidth="1"/>
    <col min="11940" max="11940" width="12.07421875" style="4" customWidth="1"/>
    <col min="11941" max="11953" width="8.69140625" style="4"/>
    <col min="11954" max="11954" width="13.69140625" style="4" customWidth="1"/>
    <col min="11955" max="12176" width="8.69140625" style="4"/>
    <col min="12177" max="12177" width="7.69140625" style="4" customWidth="1"/>
    <col min="12178" max="12178" width="8.69140625" style="4"/>
    <col min="12179" max="12179" width="9.84375" style="4" customWidth="1"/>
    <col min="12180" max="12180" width="8.69140625" style="4"/>
    <col min="12181" max="12181" width="10.69140625" style="4" customWidth="1"/>
    <col min="12182" max="12182" width="10" style="4" customWidth="1"/>
    <col min="12183" max="12183" width="8.69140625" style="4"/>
    <col min="12184" max="12184" width="11.07421875" style="4" customWidth="1"/>
    <col min="12185" max="12185" width="10.23046875" style="4" customWidth="1"/>
    <col min="12186" max="12186" width="8.69140625" style="4"/>
    <col min="12187" max="12187" width="10.69140625" style="4" customWidth="1"/>
    <col min="12188" max="12188" width="10" style="4" customWidth="1"/>
    <col min="12189" max="12189" width="8.69140625" style="4"/>
    <col min="12190" max="12190" width="10.23046875" style="4" customWidth="1"/>
    <col min="12191" max="12191" width="10.07421875" style="4" customWidth="1"/>
    <col min="12192" max="12192" width="10.69140625" style="4" customWidth="1"/>
    <col min="12193" max="12193" width="7" style="4" customWidth="1"/>
    <col min="12194" max="12194" width="14.23046875" style="4" customWidth="1"/>
    <col min="12195" max="12195" width="6.69140625" style="4" customWidth="1"/>
    <col min="12196" max="12196" width="12.07421875" style="4" customWidth="1"/>
    <col min="12197" max="12209" width="8.69140625" style="4"/>
    <col min="12210" max="12210" width="13.69140625" style="4" customWidth="1"/>
    <col min="12211" max="12432" width="8.69140625" style="4"/>
    <col min="12433" max="12433" width="7.69140625" style="4" customWidth="1"/>
    <col min="12434" max="12434" width="8.69140625" style="4"/>
    <col min="12435" max="12435" width="9.84375" style="4" customWidth="1"/>
    <col min="12436" max="12436" width="8.69140625" style="4"/>
    <col min="12437" max="12437" width="10.69140625" style="4" customWidth="1"/>
    <col min="12438" max="12438" width="10" style="4" customWidth="1"/>
    <col min="12439" max="12439" width="8.69140625" style="4"/>
    <col min="12440" max="12440" width="11.07421875" style="4" customWidth="1"/>
    <col min="12441" max="12441" width="10.23046875" style="4" customWidth="1"/>
    <col min="12442" max="12442" width="8.69140625" style="4"/>
    <col min="12443" max="12443" width="10.69140625" style="4" customWidth="1"/>
    <col min="12444" max="12444" width="10" style="4" customWidth="1"/>
    <col min="12445" max="12445" width="8.69140625" style="4"/>
    <col min="12446" max="12446" width="10.23046875" style="4" customWidth="1"/>
    <col min="12447" max="12447" width="10.07421875" style="4" customWidth="1"/>
    <col min="12448" max="12448" width="10.69140625" style="4" customWidth="1"/>
    <col min="12449" max="12449" width="7" style="4" customWidth="1"/>
    <col min="12450" max="12450" width="14.23046875" style="4" customWidth="1"/>
    <col min="12451" max="12451" width="6.69140625" style="4" customWidth="1"/>
    <col min="12452" max="12452" width="12.07421875" style="4" customWidth="1"/>
    <col min="12453" max="12465" width="8.69140625" style="4"/>
    <col min="12466" max="12466" width="13.69140625" style="4" customWidth="1"/>
    <col min="12467" max="12688" width="8.69140625" style="4"/>
    <col min="12689" max="12689" width="7.69140625" style="4" customWidth="1"/>
    <col min="12690" max="12690" width="8.69140625" style="4"/>
    <col min="12691" max="12691" width="9.84375" style="4" customWidth="1"/>
    <col min="12692" max="12692" width="8.69140625" style="4"/>
    <col min="12693" max="12693" width="10.69140625" style="4" customWidth="1"/>
    <col min="12694" max="12694" width="10" style="4" customWidth="1"/>
    <col min="12695" max="12695" width="8.69140625" style="4"/>
    <col min="12696" max="12696" width="11.07421875" style="4" customWidth="1"/>
    <col min="12697" max="12697" width="10.23046875" style="4" customWidth="1"/>
    <col min="12698" max="12698" width="8.69140625" style="4"/>
    <col min="12699" max="12699" width="10.69140625" style="4" customWidth="1"/>
    <col min="12700" max="12700" width="10" style="4" customWidth="1"/>
    <col min="12701" max="12701" width="8.69140625" style="4"/>
    <col min="12702" max="12702" width="10.23046875" style="4" customWidth="1"/>
    <col min="12703" max="12703" width="10.07421875" style="4" customWidth="1"/>
    <col min="12704" max="12704" width="10.69140625" style="4" customWidth="1"/>
    <col min="12705" max="12705" width="7" style="4" customWidth="1"/>
    <col min="12706" max="12706" width="14.23046875" style="4" customWidth="1"/>
    <col min="12707" max="12707" width="6.69140625" style="4" customWidth="1"/>
    <col min="12708" max="12708" width="12.07421875" style="4" customWidth="1"/>
    <col min="12709" max="12721" width="8.69140625" style="4"/>
    <col min="12722" max="12722" width="13.69140625" style="4" customWidth="1"/>
    <col min="12723" max="12944" width="8.69140625" style="4"/>
    <col min="12945" max="12945" width="7.69140625" style="4" customWidth="1"/>
    <col min="12946" max="12946" width="8.69140625" style="4"/>
    <col min="12947" max="12947" width="9.84375" style="4" customWidth="1"/>
    <col min="12948" max="12948" width="8.69140625" style="4"/>
    <col min="12949" max="12949" width="10.69140625" style="4" customWidth="1"/>
    <col min="12950" max="12950" width="10" style="4" customWidth="1"/>
    <col min="12951" max="12951" width="8.69140625" style="4"/>
    <col min="12952" max="12952" width="11.07421875" style="4" customWidth="1"/>
    <col min="12953" max="12953" width="10.23046875" style="4" customWidth="1"/>
    <col min="12954" max="12954" width="8.69140625" style="4"/>
    <col min="12955" max="12955" width="10.69140625" style="4" customWidth="1"/>
    <col min="12956" max="12956" width="10" style="4" customWidth="1"/>
    <col min="12957" max="12957" width="8.69140625" style="4"/>
    <col min="12958" max="12958" width="10.23046875" style="4" customWidth="1"/>
    <col min="12959" max="12959" width="10.07421875" style="4" customWidth="1"/>
    <col min="12960" max="12960" width="10.69140625" style="4" customWidth="1"/>
    <col min="12961" max="12961" width="7" style="4" customWidth="1"/>
    <col min="12962" max="12962" width="14.23046875" style="4" customWidth="1"/>
    <col min="12963" max="12963" width="6.69140625" style="4" customWidth="1"/>
    <col min="12964" max="12964" width="12.07421875" style="4" customWidth="1"/>
    <col min="12965" max="12977" width="8.69140625" style="4"/>
    <col min="12978" max="12978" width="13.69140625" style="4" customWidth="1"/>
    <col min="12979" max="13200" width="8.69140625" style="4"/>
    <col min="13201" max="13201" width="7.69140625" style="4" customWidth="1"/>
    <col min="13202" max="13202" width="8.69140625" style="4"/>
    <col min="13203" max="13203" width="9.84375" style="4" customWidth="1"/>
    <col min="13204" max="13204" width="8.69140625" style="4"/>
    <col min="13205" max="13205" width="10.69140625" style="4" customWidth="1"/>
    <col min="13206" max="13206" width="10" style="4" customWidth="1"/>
    <col min="13207" max="13207" width="8.69140625" style="4"/>
    <col min="13208" max="13208" width="11.07421875" style="4" customWidth="1"/>
    <col min="13209" max="13209" width="10.23046875" style="4" customWidth="1"/>
    <col min="13210" max="13210" width="8.69140625" style="4"/>
    <col min="13211" max="13211" width="10.69140625" style="4" customWidth="1"/>
    <col min="13212" max="13212" width="10" style="4" customWidth="1"/>
    <col min="13213" max="13213" width="8.69140625" style="4"/>
    <col min="13214" max="13214" width="10.23046875" style="4" customWidth="1"/>
    <col min="13215" max="13215" width="10.07421875" style="4" customWidth="1"/>
    <col min="13216" max="13216" width="10.69140625" style="4" customWidth="1"/>
    <col min="13217" max="13217" width="7" style="4" customWidth="1"/>
    <col min="13218" max="13218" width="14.23046875" style="4" customWidth="1"/>
    <col min="13219" max="13219" width="6.69140625" style="4" customWidth="1"/>
    <col min="13220" max="13220" width="12.07421875" style="4" customWidth="1"/>
    <col min="13221" max="13233" width="8.69140625" style="4"/>
    <col min="13234" max="13234" width="13.69140625" style="4" customWidth="1"/>
    <col min="13235" max="13456" width="8.69140625" style="4"/>
    <col min="13457" max="13457" width="7.69140625" style="4" customWidth="1"/>
    <col min="13458" max="13458" width="8.69140625" style="4"/>
    <col min="13459" max="13459" width="9.84375" style="4" customWidth="1"/>
    <col min="13460" max="13460" width="8.69140625" style="4"/>
    <col min="13461" max="13461" width="10.69140625" style="4" customWidth="1"/>
    <col min="13462" max="13462" width="10" style="4" customWidth="1"/>
    <col min="13463" max="13463" width="8.69140625" style="4"/>
    <col min="13464" max="13464" width="11.07421875" style="4" customWidth="1"/>
    <col min="13465" max="13465" width="10.23046875" style="4" customWidth="1"/>
    <col min="13466" max="13466" width="8.69140625" style="4"/>
    <col min="13467" max="13467" width="10.69140625" style="4" customWidth="1"/>
    <col min="13468" max="13468" width="10" style="4" customWidth="1"/>
    <col min="13469" max="13469" width="8.69140625" style="4"/>
    <col min="13470" max="13470" width="10.23046875" style="4" customWidth="1"/>
    <col min="13471" max="13471" width="10.07421875" style="4" customWidth="1"/>
    <col min="13472" max="13472" width="10.69140625" style="4" customWidth="1"/>
    <col min="13473" max="13473" width="7" style="4" customWidth="1"/>
    <col min="13474" max="13474" width="14.23046875" style="4" customWidth="1"/>
    <col min="13475" max="13475" width="6.69140625" style="4" customWidth="1"/>
    <col min="13476" max="13476" width="12.07421875" style="4" customWidth="1"/>
    <col min="13477" max="13489" width="8.69140625" style="4"/>
    <col min="13490" max="13490" width="13.69140625" style="4" customWidth="1"/>
    <col min="13491" max="13712" width="8.69140625" style="4"/>
    <col min="13713" max="13713" width="7.69140625" style="4" customWidth="1"/>
    <col min="13714" max="13714" width="8.69140625" style="4"/>
    <col min="13715" max="13715" width="9.84375" style="4" customWidth="1"/>
    <col min="13716" max="13716" width="8.69140625" style="4"/>
    <col min="13717" max="13717" width="10.69140625" style="4" customWidth="1"/>
    <col min="13718" max="13718" width="10" style="4" customWidth="1"/>
    <col min="13719" max="13719" width="8.69140625" style="4"/>
    <col min="13720" max="13720" width="11.07421875" style="4" customWidth="1"/>
    <col min="13721" max="13721" width="10.23046875" style="4" customWidth="1"/>
    <col min="13722" max="13722" width="8.69140625" style="4"/>
    <col min="13723" max="13723" width="10.69140625" style="4" customWidth="1"/>
    <col min="13724" max="13724" width="10" style="4" customWidth="1"/>
    <col min="13725" max="13725" width="8.69140625" style="4"/>
    <col min="13726" max="13726" width="10.23046875" style="4" customWidth="1"/>
    <col min="13727" max="13727" width="10.07421875" style="4" customWidth="1"/>
    <col min="13728" max="13728" width="10.69140625" style="4" customWidth="1"/>
    <col min="13729" max="13729" width="7" style="4" customWidth="1"/>
    <col min="13730" max="13730" width="14.23046875" style="4" customWidth="1"/>
    <col min="13731" max="13731" width="6.69140625" style="4" customWidth="1"/>
    <col min="13732" max="13732" width="12.07421875" style="4" customWidth="1"/>
    <col min="13733" max="13745" width="8.69140625" style="4"/>
    <col min="13746" max="13746" width="13.69140625" style="4" customWidth="1"/>
    <col min="13747" max="13968" width="8.69140625" style="4"/>
    <col min="13969" max="13969" width="7.69140625" style="4" customWidth="1"/>
    <col min="13970" max="13970" width="8.69140625" style="4"/>
    <col min="13971" max="13971" width="9.84375" style="4" customWidth="1"/>
    <col min="13972" max="13972" width="8.69140625" style="4"/>
    <col min="13973" max="13973" width="10.69140625" style="4" customWidth="1"/>
    <col min="13974" max="13974" width="10" style="4" customWidth="1"/>
    <col min="13975" max="13975" width="8.69140625" style="4"/>
    <col min="13976" max="13976" width="11.07421875" style="4" customWidth="1"/>
    <col min="13977" max="13977" width="10.23046875" style="4" customWidth="1"/>
    <col min="13978" max="13978" width="8.69140625" style="4"/>
    <col min="13979" max="13979" width="10.69140625" style="4" customWidth="1"/>
    <col min="13980" max="13980" width="10" style="4" customWidth="1"/>
    <col min="13981" max="13981" width="8.69140625" style="4"/>
    <col min="13982" max="13982" width="10.23046875" style="4" customWidth="1"/>
    <col min="13983" max="13983" width="10.07421875" style="4" customWidth="1"/>
    <col min="13984" max="13984" width="10.69140625" style="4" customWidth="1"/>
    <col min="13985" max="13985" width="7" style="4" customWidth="1"/>
    <col min="13986" max="13986" width="14.23046875" style="4" customWidth="1"/>
    <col min="13987" max="13987" width="6.69140625" style="4" customWidth="1"/>
    <col min="13988" max="13988" width="12.07421875" style="4" customWidth="1"/>
    <col min="13989" max="14001" width="8.69140625" style="4"/>
    <col min="14002" max="14002" width="13.69140625" style="4" customWidth="1"/>
    <col min="14003" max="14224" width="8.69140625" style="4"/>
    <col min="14225" max="14225" width="7.69140625" style="4" customWidth="1"/>
    <col min="14226" max="14226" width="8.69140625" style="4"/>
    <col min="14227" max="14227" width="9.84375" style="4" customWidth="1"/>
    <col min="14228" max="14228" width="8.69140625" style="4"/>
    <col min="14229" max="14229" width="10.69140625" style="4" customWidth="1"/>
    <col min="14230" max="14230" width="10" style="4" customWidth="1"/>
    <col min="14231" max="14231" width="8.69140625" style="4"/>
    <col min="14232" max="14232" width="11.07421875" style="4" customWidth="1"/>
    <col min="14233" max="14233" width="10.23046875" style="4" customWidth="1"/>
    <col min="14234" max="14234" width="8.69140625" style="4"/>
    <col min="14235" max="14235" width="10.69140625" style="4" customWidth="1"/>
    <col min="14236" max="14236" width="10" style="4" customWidth="1"/>
    <col min="14237" max="14237" width="8.69140625" style="4"/>
    <col min="14238" max="14238" width="10.23046875" style="4" customWidth="1"/>
    <col min="14239" max="14239" width="10.07421875" style="4" customWidth="1"/>
    <col min="14240" max="14240" width="10.69140625" style="4" customWidth="1"/>
    <col min="14241" max="14241" width="7" style="4" customWidth="1"/>
    <col min="14242" max="14242" width="14.23046875" style="4" customWidth="1"/>
    <col min="14243" max="14243" width="6.69140625" style="4" customWidth="1"/>
    <col min="14244" max="14244" width="12.07421875" style="4" customWidth="1"/>
    <col min="14245" max="14257" width="8.69140625" style="4"/>
    <col min="14258" max="14258" width="13.69140625" style="4" customWidth="1"/>
    <col min="14259" max="14480" width="8.69140625" style="4"/>
    <col min="14481" max="14481" width="7.69140625" style="4" customWidth="1"/>
    <col min="14482" max="14482" width="8.69140625" style="4"/>
    <col min="14483" max="14483" width="9.84375" style="4" customWidth="1"/>
    <col min="14484" max="14484" width="8.69140625" style="4"/>
    <col min="14485" max="14485" width="10.69140625" style="4" customWidth="1"/>
    <col min="14486" max="14486" width="10" style="4" customWidth="1"/>
    <col min="14487" max="14487" width="8.69140625" style="4"/>
    <col min="14488" max="14488" width="11.07421875" style="4" customWidth="1"/>
    <col min="14489" max="14489" width="10.23046875" style="4" customWidth="1"/>
    <col min="14490" max="14490" width="8.69140625" style="4"/>
    <col min="14491" max="14491" width="10.69140625" style="4" customWidth="1"/>
    <col min="14492" max="14492" width="10" style="4" customWidth="1"/>
    <col min="14493" max="14493" width="8.69140625" style="4"/>
    <col min="14494" max="14494" width="10.23046875" style="4" customWidth="1"/>
    <col min="14495" max="14495" width="10.07421875" style="4" customWidth="1"/>
    <col min="14496" max="14496" width="10.69140625" style="4" customWidth="1"/>
    <col min="14497" max="14497" width="7" style="4" customWidth="1"/>
    <col min="14498" max="14498" width="14.23046875" style="4" customWidth="1"/>
    <col min="14499" max="14499" width="6.69140625" style="4" customWidth="1"/>
    <col min="14500" max="14500" width="12.07421875" style="4" customWidth="1"/>
    <col min="14501" max="14513" width="8.69140625" style="4"/>
    <col min="14514" max="14514" width="13.69140625" style="4" customWidth="1"/>
    <col min="14515" max="14736" width="8.69140625" style="4"/>
    <col min="14737" max="14737" width="7.69140625" style="4" customWidth="1"/>
    <col min="14738" max="14738" width="8.69140625" style="4"/>
    <col min="14739" max="14739" width="9.84375" style="4" customWidth="1"/>
    <col min="14740" max="14740" width="8.69140625" style="4"/>
    <col min="14741" max="14741" width="10.69140625" style="4" customWidth="1"/>
    <col min="14742" max="14742" width="10" style="4" customWidth="1"/>
    <col min="14743" max="14743" width="8.69140625" style="4"/>
    <col min="14744" max="14744" width="11.07421875" style="4" customWidth="1"/>
    <col min="14745" max="14745" width="10.23046875" style="4" customWidth="1"/>
    <col min="14746" max="14746" width="8.69140625" style="4"/>
    <col min="14747" max="14747" width="10.69140625" style="4" customWidth="1"/>
    <col min="14748" max="14748" width="10" style="4" customWidth="1"/>
    <col min="14749" max="14749" width="8.69140625" style="4"/>
    <col min="14750" max="14750" width="10.23046875" style="4" customWidth="1"/>
    <col min="14751" max="14751" width="10.07421875" style="4" customWidth="1"/>
    <col min="14752" max="14752" width="10.69140625" style="4" customWidth="1"/>
    <col min="14753" max="14753" width="7" style="4" customWidth="1"/>
    <col min="14754" max="14754" width="14.23046875" style="4" customWidth="1"/>
    <col min="14755" max="14755" width="6.69140625" style="4" customWidth="1"/>
    <col min="14756" max="14756" width="12.07421875" style="4" customWidth="1"/>
    <col min="14757" max="14769" width="8.69140625" style="4"/>
    <col min="14770" max="14770" width="13.69140625" style="4" customWidth="1"/>
    <col min="14771" max="14992" width="8.69140625" style="4"/>
    <col min="14993" max="14993" width="7.69140625" style="4" customWidth="1"/>
    <col min="14994" max="14994" width="8.69140625" style="4"/>
    <col min="14995" max="14995" width="9.84375" style="4" customWidth="1"/>
    <col min="14996" max="14996" width="8.69140625" style="4"/>
    <col min="14997" max="14997" width="10.69140625" style="4" customWidth="1"/>
    <col min="14998" max="14998" width="10" style="4" customWidth="1"/>
    <col min="14999" max="14999" width="8.69140625" style="4"/>
    <col min="15000" max="15000" width="11.07421875" style="4" customWidth="1"/>
    <col min="15001" max="15001" width="10.23046875" style="4" customWidth="1"/>
    <col min="15002" max="15002" width="8.69140625" style="4"/>
    <col min="15003" max="15003" width="10.69140625" style="4" customWidth="1"/>
    <col min="15004" max="15004" width="10" style="4" customWidth="1"/>
    <col min="15005" max="15005" width="8.69140625" style="4"/>
    <col min="15006" max="15006" width="10.23046875" style="4" customWidth="1"/>
    <col min="15007" max="15007" width="10.07421875" style="4" customWidth="1"/>
    <col min="15008" max="15008" width="10.69140625" style="4" customWidth="1"/>
    <col min="15009" max="15009" width="7" style="4" customWidth="1"/>
    <col min="15010" max="15010" width="14.23046875" style="4" customWidth="1"/>
    <col min="15011" max="15011" width="6.69140625" style="4" customWidth="1"/>
    <col min="15012" max="15012" width="12.07421875" style="4" customWidth="1"/>
    <col min="15013" max="15025" width="8.69140625" style="4"/>
    <col min="15026" max="15026" width="13.69140625" style="4" customWidth="1"/>
    <col min="15027" max="15248" width="8.69140625" style="4"/>
    <col min="15249" max="15249" width="7.69140625" style="4" customWidth="1"/>
    <col min="15250" max="15250" width="8.69140625" style="4"/>
    <col min="15251" max="15251" width="9.84375" style="4" customWidth="1"/>
    <col min="15252" max="15252" width="8.69140625" style="4"/>
    <col min="15253" max="15253" width="10.69140625" style="4" customWidth="1"/>
    <col min="15254" max="15254" width="10" style="4" customWidth="1"/>
    <col min="15255" max="15255" width="8.69140625" style="4"/>
    <col min="15256" max="15256" width="11.07421875" style="4" customWidth="1"/>
    <col min="15257" max="15257" width="10.23046875" style="4" customWidth="1"/>
    <col min="15258" max="15258" width="8.69140625" style="4"/>
    <col min="15259" max="15259" width="10.69140625" style="4" customWidth="1"/>
    <col min="15260" max="15260" width="10" style="4" customWidth="1"/>
    <col min="15261" max="15261" width="8.69140625" style="4"/>
    <col min="15262" max="15262" width="10.23046875" style="4" customWidth="1"/>
    <col min="15263" max="15263" width="10.07421875" style="4" customWidth="1"/>
    <col min="15264" max="15264" width="10.69140625" style="4" customWidth="1"/>
    <col min="15265" max="15265" width="7" style="4" customWidth="1"/>
    <col min="15266" max="15266" width="14.23046875" style="4" customWidth="1"/>
    <col min="15267" max="15267" width="6.69140625" style="4" customWidth="1"/>
    <col min="15268" max="15268" width="12.07421875" style="4" customWidth="1"/>
    <col min="15269" max="15281" width="8.69140625" style="4"/>
    <col min="15282" max="15282" width="13.69140625" style="4" customWidth="1"/>
    <col min="15283" max="15504" width="8.69140625" style="4"/>
    <col min="15505" max="15505" width="7.69140625" style="4" customWidth="1"/>
    <col min="15506" max="15506" width="8.69140625" style="4"/>
    <col min="15507" max="15507" width="9.84375" style="4" customWidth="1"/>
    <col min="15508" max="15508" width="8.69140625" style="4"/>
    <col min="15509" max="15509" width="10.69140625" style="4" customWidth="1"/>
    <col min="15510" max="15510" width="10" style="4" customWidth="1"/>
    <col min="15511" max="15511" width="8.69140625" style="4"/>
    <col min="15512" max="15512" width="11.07421875" style="4" customWidth="1"/>
    <col min="15513" max="15513" width="10.23046875" style="4" customWidth="1"/>
    <col min="15514" max="15514" width="8.69140625" style="4"/>
    <col min="15515" max="15515" width="10.69140625" style="4" customWidth="1"/>
    <col min="15516" max="15516" width="10" style="4" customWidth="1"/>
    <col min="15517" max="15517" width="8.69140625" style="4"/>
    <col min="15518" max="15518" width="10.23046875" style="4" customWidth="1"/>
    <col min="15519" max="15519" width="10.07421875" style="4" customWidth="1"/>
    <col min="15520" max="15520" width="10.69140625" style="4" customWidth="1"/>
    <col min="15521" max="15521" width="7" style="4" customWidth="1"/>
    <col min="15522" max="15522" width="14.23046875" style="4" customWidth="1"/>
    <col min="15523" max="15523" width="6.69140625" style="4" customWidth="1"/>
    <col min="15524" max="15524" width="12.07421875" style="4" customWidth="1"/>
    <col min="15525" max="15537" width="8.69140625" style="4"/>
    <col min="15538" max="15538" width="13.69140625" style="4" customWidth="1"/>
    <col min="15539" max="15760" width="8.69140625" style="4"/>
    <col min="15761" max="15761" width="7.69140625" style="4" customWidth="1"/>
    <col min="15762" max="15762" width="8.69140625" style="4"/>
    <col min="15763" max="15763" width="9.84375" style="4" customWidth="1"/>
    <col min="15764" max="15764" width="8.69140625" style="4"/>
    <col min="15765" max="15765" width="10.69140625" style="4" customWidth="1"/>
    <col min="15766" max="15766" width="10" style="4" customWidth="1"/>
    <col min="15767" max="15767" width="8.69140625" style="4"/>
    <col min="15768" max="15768" width="11.07421875" style="4" customWidth="1"/>
    <col min="15769" max="15769" width="10.23046875" style="4" customWidth="1"/>
    <col min="15770" max="15770" width="8.69140625" style="4"/>
    <col min="15771" max="15771" width="10.69140625" style="4" customWidth="1"/>
    <col min="15772" max="15772" width="10" style="4" customWidth="1"/>
    <col min="15773" max="15773" width="8.69140625" style="4"/>
    <col min="15774" max="15774" width="10.23046875" style="4" customWidth="1"/>
    <col min="15775" max="15775" width="10.07421875" style="4" customWidth="1"/>
    <col min="15776" max="15776" width="10.69140625" style="4" customWidth="1"/>
    <col min="15777" max="15777" width="7" style="4" customWidth="1"/>
    <col min="15778" max="15778" width="14.23046875" style="4" customWidth="1"/>
    <col min="15779" max="15779" width="6.69140625" style="4" customWidth="1"/>
    <col min="15780" max="15780" width="12.07421875" style="4" customWidth="1"/>
    <col min="15781" max="15793" width="8.69140625" style="4"/>
    <col min="15794" max="15794" width="13.69140625" style="4" customWidth="1"/>
    <col min="15795" max="16016" width="8.69140625" style="4"/>
    <col min="16017" max="16017" width="7.69140625" style="4" customWidth="1"/>
    <col min="16018" max="16018" width="8.69140625" style="4"/>
    <col min="16019" max="16019" width="9.84375" style="4" customWidth="1"/>
    <col min="16020" max="16020" width="8.69140625" style="4"/>
    <col min="16021" max="16021" width="10.69140625" style="4" customWidth="1"/>
    <col min="16022" max="16022" width="10" style="4" customWidth="1"/>
    <col min="16023" max="16023" width="8.69140625" style="4"/>
    <col min="16024" max="16024" width="11.07421875" style="4" customWidth="1"/>
    <col min="16025" max="16025" width="10.23046875" style="4" customWidth="1"/>
    <col min="16026" max="16026" width="8.69140625" style="4"/>
    <col min="16027" max="16027" width="10.69140625" style="4" customWidth="1"/>
    <col min="16028" max="16028" width="10" style="4" customWidth="1"/>
    <col min="16029" max="16029" width="8.69140625" style="4"/>
    <col min="16030" max="16030" width="10.23046875" style="4" customWidth="1"/>
    <col min="16031" max="16031" width="10.07421875" style="4" customWidth="1"/>
    <col min="16032" max="16032" width="10.69140625" style="4" customWidth="1"/>
    <col min="16033" max="16033" width="7" style="4" customWidth="1"/>
    <col min="16034" max="16034" width="14.23046875" style="4" customWidth="1"/>
    <col min="16035" max="16035" width="6.69140625" style="4" customWidth="1"/>
    <col min="16036" max="16036" width="12.07421875" style="4" customWidth="1"/>
    <col min="16037" max="16049" width="8.69140625" style="4"/>
    <col min="16050" max="16050" width="13.69140625" style="4" customWidth="1"/>
    <col min="16051" max="16272" width="8.69140625" style="4"/>
    <col min="16273" max="16384" width="9.07421875" style="4" customWidth="1"/>
  </cols>
  <sheetData>
    <row r="1" spans="1:19" ht="21" customHeight="1" x14ac:dyDescent="0.35">
      <c r="A1" s="345" t="s">
        <v>189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</row>
    <row r="2" spans="1:19" ht="19.100000000000001" customHeight="1" x14ac:dyDescent="0.35">
      <c r="A2" s="346" t="s">
        <v>198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</row>
    <row r="3" spans="1:19" ht="21" customHeight="1" thickBot="1" x14ac:dyDescent="0.4">
      <c r="A3" s="397" t="s">
        <v>157</v>
      </c>
      <c r="B3" s="397"/>
      <c r="C3" s="397"/>
      <c r="D3" s="396"/>
      <c r="F3" s="120"/>
      <c r="G3" s="121"/>
      <c r="H3" s="121"/>
      <c r="I3" s="121"/>
      <c r="J3" s="121"/>
      <c r="K3" s="121"/>
      <c r="L3" s="121"/>
      <c r="M3" s="121"/>
      <c r="P3" s="398"/>
      <c r="Q3" s="347" t="s">
        <v>158</v>
      </c>
      <c r="R3" s="347"/>
      <c r="S3" s="347"/>
    </row>
    <row r="4" spans="1:19" ht="15.65" customHeight="1" thickTop="1" x14ac:dyDescent="0.35">
      <c r="A4" s="348" t="s">
        <v>19</v>
      </c>
      <c r="B4" s="351" t="s">
        <v>76</v>
      </c>
      <c r="C4" s="354" t="s">
        <v>159</v>
      </c>
      <c r="D4" s="357" t="s">
        <v>160</v>
      </c>
      <c r="E4" s="357"/>
      <c r="F4" s="357"/>
      <c r="G4" s="357"/>
      <c r="H4" s="357"/>
      <c r="I4" s="357"/>
      <c r="J4" s="357"/>
      <c r="K4" s="357"/>
      <c r="L4" s="357"/>
      <c r="M4" s="357" t="s">
        <v>161</v>
      </c>
      <c r="N4" s="357"/>
      <c r="O4" s="357"/>
      <c r="P4" s="368" t="s">
        <v>162</v>
      </c>
      <c r="Q4" s="369" t="s">
        <v>163</v>
      </c>
      <c r="R4" s="372" t="s">
        <v>84</v>
      </c>
      <c r="S4" s="375" t="s">
        <v>164</v>
      </c>
    </row>
    <row r="5" spans="1:19" ht="15.65" customHeight="1" x14ac:dyDescent="0.35">
      <c r="A5" s="349"/>
      <c r="B5" s="352"/>
      <c r="C5" s="355"/>
      <c r="D5" s="358" t="s">
        <v>165</v>
      </c>
      <c r="E5" s="358"/>
      <c r="F5" s="358"/>
      <c r="G5" s="358" t="s">
        <v>166</v>
      </c>
      <c r="H5" s="358"/>
      <c r="I5" s="358"/>
      <c r="J5" s="358" t="s">
        <v>111</v>
      </c>
      <c r="K5" s="358"/>
      <c r="L5" s="358"/>
      <c r="M5" s="358"/>
      <c r="N5" s="358"/>
      <c r="O5" s="358"/>
      <c r="P5" s="359"/>
      <c r="Q5" s="370"/>
      <c r="R5" s="373"/>
      <c r="S5" s="376"/>
    </row>
    <row r="6" spans="1:19" ht="15.65" customHeight="1" x14ac:dyDescent="0.35">
      <c r="A6" s="349"/>
      <c r="B6" s="352"/>
      <c r="C6" s="355"/>
      <c r="D6" s="131" t="s">
        <v>167</v>
      </c>
      <c r="E6" s="131" t="s">
        <v>168</v>
      </c>
      <c r="F6" s="131" t="s">
        <v>169</v>
      </c>
      <c r="G6" s="131" t="s">
        <v>167</v>
      </c>
      <c r="H6" s="131" t="s">
        <v>168</v>
      </c>
      <c r="I6" s="131" t="s">
        <v>170</v>
      </c>
      <c r="J6" s="131" t="s">
        <v>171</v>
      </c>
      <c r="K6" s="131" t="s">
        <v>168</v>
      </c>
      <c r="L6" s="131" t="s">
        <v>170</v>
      </c>
      <c r="M6" s="131" t="s">
        <v>167</v>
      </c>
      <c r="N6" s="131" t="s">
        <v>172</v>
      </c>
      <c r="O6" s="131" t="s">
        <v>170</v>
      </c>
      <c r="P6" s="359"/>
      <c r="Q6" s="370"/>
      <c r="R6" s="373"/>
      <c r="S6" s="376"/>
    </row>
    <row r="7" spans="1:19" ht="15.65" customHeight="1" x14ac:dyDescent="0.35">
      <c r="A7" s="349"/>
      <c r="B7" s="352"/>
      <c r="C7" s="355"/>
      <c r="D7" s="358" t="s">
        <v>173</v>
      </c>
      <c r="E7" s="358"/>
      <c r="F7" s="358"/>
      <c r="G7" s="358"/>
      <c r="H7" s="358"/>
      <c r="I7" s="358"/>
      <c r="J7" s="358" t="s">
        <v>73</v>
      </c>
      <c r="K7" s="358"/>
      <c r="L7" s="358"/>
      <c r="M7" s="358" t="s">
        <v>174</v>
      </c>
      <c r="N7" s="358"/>
      <c r="O7" s="358"/>
      <c r="P7" s="359" t="s">
        <v>73</v>
      </c>
      <c r="Q7" s="370"/>
      <c r="R7" s="373"/>
      <c r="S7" s="376"/>
    </row>
    <row r="8" spans="1:19" ht="15.65" customHeight="1" x14ac:dyDescent="0.35">
      <c r="A8" s="349"/>
      <c r="B8" s="352"/>
      <c r="C8" s="355"/>
      <c r="D8" s="358" t="s">
        <v>146</v>
      </c>
      <c r="E8" s="358"/>
      <c r="F8" s="358"/>
      <c r="G8" s="358" t="s">
        <v>175</v>
      </c>
      <c r="H8" s="358"/>
      <c r="I8" s="358"/>
      <c r="J8" s="358"/>
      <c r="K8" s="358"/>
      <c r="L8" s="358"/>
      <c r="M8" s="358"/>
      <c r="N8" s="358"/>
      <c r="O8" s="358"/>
      <c r="P8" s="359"/>
      <c r="Q8" s="370"/>
      <c r="R8" s="373"/>
      <c r="S8" s="376"/>
    </row>
    <row r="9" spans="1:19" ht="15.65" customHeight="1" x14ac:dyDescent="0.35">
      <c r="A9" s="350"/>
      <c r="B9" s="353"/>
      <c r="C9" s="356"/>
      <c r="D9" s="137" t="s">
        <v>150</v>
      </c>
      <c r="E9" s="137" t="s">
        <v>153</v>
      </c>
      <c r="F9" s="137" t="s">
        <v>73</v>
      </c>
      <c r="G9" s="137" t="s">
        <v>150</v>
      </c>
      <c r="H9" s="137" t="s">
        <v>153</v>
      </c>
      <c r="I9" s="137" t="s">
        <v>73</v>
      </c>
      <c r="J9" s="137" t="s">
        <v>150</v>
      </c>
      <c r="K9" s="137" t="s">
        <v>153</v>
      </c>
      <c r="L9" s="137" t="s">
        <v>73</v>
      </c>
      <c r="M9" s="137" t="s">
        <v>150</v>
      </c>
      <c r="N9" s="137" t="s">
        <v>153</v>
      </c>
      <c r="O9" s="137" t="s">
        <v>73</v>
      </c>
      <c r="P9" s="360"/>
      <c r="Q9" s="371"/>
      <c r="R9" s="374"/>
      <c r="S9" s="377"/>
    </row>
    <row r="10" spans="1:19" ht="17.600000000000001" customHeight="1" x14ac:dyDescent="0.35">
      <c r="A10" s="361" t="s">
        <v>36</v>
      </c>
      <c r="B10" s="362" t="s">
        <v>93</v>
      </c>
      <c r="C10" s="143" t="s">
        <v>143</v>
      </c>
      <c r="D10" s="136">
        <v>360430</v>
      </c>
      <c r="E10" s="136">
        <v>48780</v>
      </c>
      <c r="F10" s="136">
        <f>SUM(D10:E10)</f>
        <v>409210</v>
      </c>
      <c r="G10" s="136">
        <v>510180</v>
      </c>
      <c r="H10" s="136">
        <v>95240</v>
      </c>
      <c r="I10" s="136">
        <f>SUM(G10:H10)</f>
        <v>605420</v>
      </c>
      <c r="J10" s="136">
        <f>D10+G10</f>
        <v>870610</v>
      </c>
      <c r="K10" s="136">
        <f>E10+H10</f>
        <v>144020</v>
      </c>
      <c r="L10" s="136">
        <f>SUM(J10:K10)</f>
        <v>1014630</v>
      </c>
      <c r="M10" s="136">
        <v>16070</v>
      </c>
      <c r="N10" s="136">
        <v>1840</v>
      </c>
      <c r="O10" s="136">
        <f>SUM(M10:N10)</f>
        <v>17910</v>
      </c>
      <c r="P10" s="136">
        <f>L10+O10</f>
        <v>1032540</v>
      </c>
      <c r="Q10" s="143" t="s">
        <v>176</v>
      </c>
      <c r="R10" s="365" t="s">
        <v>94</v>
      </c>
      <c r="S10" s="304" t="s">
        <v>37</v>
      </c>
    </row>
    <row r="11" spans="1:19" ht="17.600000000000001" customHeight="1" x14ac:dyDescent="0.35">
      <c r="A11" s="352"/>
      <c r="B11" s="363"/>
      <c r="C11" s="139" t="s">
        <v>133</v>
      </c>
      <c r="D11" s="133">
        <v>0</v>
      </c>
      <c r="E11" s="133">
        <v>2400</v>
      </c>
      <c r="F11" s="133">
        <v>2400</v>
      </c>
      <c r="G11" s="133">
        <v>118100</v>
      </c>
      <c r="H11" s="133">
        <v>70500</v>
      </c>
      <c r="I11" s="133">
        <v>188600</v>
      </c>
      <c r="J11" s="133">
        <v>118100</v>
      </c>
      <c r="K11" s="133">
        <v>72900</v>
      </c>
      <c r="L11" s="133">
        <v>191000</v>
      </c>
      <c r="M11" s="133">
        <v>950</v>
      </c>
      <c r="N11" s="133">
        <v>1220</v>
      </c>
      <c r="O11" s="133">
        <v>2170</v>
      </c>
      <c r="P11" s="133">
        <v>193170</v>
      </c>
      <c r="Q11" s="139" t="s">
        <v>134</v>
      </c>
      <c r="R11" s="366"/>
      <c r="S11" s="305"/>
    </row>
    <row r="12" spans="1:19" ht="17.600000000000001" customHeight="1" x14ac:dyDescent="0.35">
      <c r="A12" s="352"/>
      <c r="B12" s="364"/>
      <c r="C12" s="140" t="s">
        <v>72</v>
      </c>
      <c r="D12" s="134">
        <f>SUM(D10:D11)</f>
        <v>360430</v>
      </c>
      <c r="E12" s="182">
        <f t="shared" ref="E12:P12" si="0">SUM(E10:E11)</f>
        <v>51180</v>
      </c>
      <c r="F12" s="182">
        <f t="shared" si="0"/>
        <v>411610</v>
      </c>
      <c r="G12" s="182">
        <f t="shared" si="0"/>
        <v>628280</v>
      </c>
      <c r="H12" s="182">
        <f t="shared" si="0"/>
        <v>165740</v>
      </c>
      <c r="I12" s="182">
        <f t="shared" si="0"/>
        <v>794020</v>
      </c>
      <c r="J12" s="182">
        <f t="shared" si="0"/>
        <v>988710</v>
      </c>
      <c r="K12" s="182">
        <f t="shared" si="0"/>
        <v>216920</v>
      </c>
      <c r="L12" s="182">
        <f t="shared" si="0"/>
        <v>1205630</v>
      </c>
      <c r="M12" s="182">
        <f t="shared" si="0"/>
        <v>17020</v>
      </c>
      <c r="N12" s="182">
        <f t="shared" si="0"/>
        <v>3060</v>
      </c>
      <c r="O12" s="182">
        <f t="shared" si="0"/>
        <v>20080</v>
      </c>
      <c r="P12" s="182">
        <f t="shared" si="0"/>
        <v>1225710</v>
      </c>
      <c r="Q12" s="140" t="s">
        <v>73</v>
      </c>
      <c r="R12" s="367"/>
      <c r="S12" s="305"/>
    </row>
    <row r="13" spans="1:19" ht="17.600000000000001" customHeight="1" x14ac:dyDescent="0.35">
      <c r="A13" s="352"/>
      <c r="B13" s="364" t="s">
        <v>96</v>
      </c>
      <c r="C13" s="138" t="s">
        <v>143</v>
      </c>
      <c r="D13" s="132">
        <v>54000</v>
      </c>
      <c r="E13" s="132">
        <v>36000</v>
      </c>
      <c r="F13" s="132">
        <v>90000</v>
      </c>
      <c r="G13" s="132">
        <v>144000</v>
      </c>
      <c r="H13" s="132">
        <v>28800</v>
      </c>
      <c r="I13" s="132">
        <v>172800</v>
      </c>
      <c r="J13" s="132">
        <v>198000</v>
      </c>
      <c r="K13" s="132">
        <v>64800</v>
      </c>
      <c r="L13" s="132">
        <v>262800</v>
      </c>
      <c r="M13" s="132">
        <v>600</v>
      </c>
      <c r="N13" s="132">
        <v>400</v>
      </c>
      <c r="O13" s="132">
        <v>1000</v>
      </c>
      <c r="P13" s="132">
        <v>263800</v>
      </c>
      <c r="Q13" s="138" t="s">
        <v>148</v>
      </c>
      <c r="R13" s="367" t="s">
        <v>97</v>
      </c>
      <c r="S13" s="305"/>
    </row>
    <row r="14" spans="1:19" ht="17.600000000000001" customHeight="1" x14ac:dyDescent="0.35">
      <c r="A14" s="352"/>
      <c r="B14" s="363"/>
      <c r="C14" s="139" t="s">
        <v>133</v>
      </c>
      <c r="D14" s="133">
        <v>0</v>
      </c>
      <c r="E14" s="133">
        <v>0</v>
      </c>
      <c r="F14" s="133">
        <v>0</v>
      </c>
      <c r="G14" s="133">
        <v>21000</v>
      </c>
      <c r="H14" s="133">
        <v>21000</v>
      </c>
      <c r="I14" s="133">
        <v>42000</v>
      </c>
      <c r="J14" s="133">
        <v>21000</v>
      </c>
      <c r="K14" s="133">
        <v>21000</v>
      </c>
      <c r="L14" s="133">
        <v>42000</v>
      </c>
      <c r="M14" s="133">
        <v>0</v>
      </c>
      <c r="N14" s="133">
        <v>0</v>
      </c>
      <c r="O14" s="133">
        <v>0</v>
      </c>
      <c r="P14" s="133">
        <v>42000</v>
      </c>
      <c r="Q14" s="139" t="s">
        <v>134</v>
      </c>
      <c r="R14" s="366"/>
      <c r="S14" s="305"/>
    </row>
    <row r="15" spans="1:19" ht="17.600000000000001" customHeight="1" x14ac:dyDescent="0.35">
      <c r="A15" s="352"/>
      <c r="B15" s="364"/>
      <c r="C15" s="140" t="s">
        <v>72</v>
      </c>
      <c r="D15" s="134">
        <f>SUM(D13:D14)</f>
        <v>54000</v>
      </c>
      <c r="E15" s="182">
        <f t="shared" ref="E15:P15" si="1">SUM(E13:E14)</f>
        <v>36000</v>
      </c>
      <c r="F15" s="182">
        <f t="shared" si="1"/>
        <v>90000</v>
      </c>
      <c r="G15" s="182">
        <f t="shared" si="1"/>
        <v>165000</v>
      </c>
      <c r="H15" s="182">
        <f t="shared" si="1"/>
        <v>49800</v>
      </c>
      <c r="I15" s="182">
        <f t="shared" si="1"/>
        <v>214800</v>
      </c>
      <c r="J15" s="182">
        <f t="shared" si="1"/>
        <v>219000</v>
      </c>
      <c r="K15" s="182">
        <f t="shared" si="1"/>
        <v>85800</v>
      </c>
      <c r="L15" s="182">
        <f t="shared" si="1"/>
        <v>304800</v>
      </c>
      <c r="M15" s="182">
        <f t="shared" si="1"/>
        <v>600</v>
      </c>
      <c r="N15" s="182">
        <f t="shared" si="1"/>
        <v>400</v>
      </c>
      <c r="O15" s="182">
        <f t="shared" si="1"/>
        <v>1000</v>
      </c>
      <c r="P15" s="182">
        <f t="shared" si="1"/>
        <v>305800</v>
      </c>
      <c r="Q15" s="140" t="s">
        <v>73</v>
      </c>
      <c r="R15" s="367"/>
      <c r="S15" s="305"/>
    </row>
    <row r="16" spans="1:19" ht="17.600000000000001" customHeight="1" x14ac:dyDescent="0.35">
      <c r="A16" s="352"/>
      <c r="B16" s="364" t="s">
        <v>98</v>
      </c>
      <c r="C16" s="138" t="s">
        <v>143</v>
      </c>
      <c r="D16" s="132">
        <f>D10+D13</f>
        <v>414430</v>
      </c>
      <c r="E16" s="132">
        <f t="shared" ref="E16:P16" si="2">E10+E13</f>
        <v>84780</v>
      </c>
      <c r="F16" s="132">
        <f t="shared" si="2"/>
        <v>499210</v>
      </c>
      <c r="G16" s="132">
        <f t="shared" si="2"/>
        <v>654180</v>
      </c>
      <c r="H16" s="132">
        <f t="shared" si="2"/>
        <v>124040</v>
      </c>
      <c r="I16" s="132">
        <f t="shared" si="2"/>
        <v>778220</v>
      </c>
      <c r="J16" s="132">
        <f t="shared" si="2"/>
        <v>1068610</v>
      </c>
      <c r="K16" s="132">
        <f t="shared" si="2"/>
        <v>208820</v>
      </c>
      <c r="L16" s="132">
        <f t="shared" si="2"/>
        <v>1277430</v>
      </c>
      <c r="M16" s="132">
        <f t="shared" si="2"/>
        <v>16670</v>
      </c>
      <c r="N16" s="132">
        <f t="shared" si="2"/>
        <v>2240</v>
      </c>
      <c r="O16" s="132">
        <f t="shared" si="2"/>
        <v>18910</v>
      </c>
      <c r="P16" s="132">
        <f t="shared" si="2"/>
        <v>1296340</v>
      </c>
      <c r="Q16" s="138" t="s">
        <v>148</v>
      </c>
      <c r="R16" s="367" t="s">
        <v>73</v>
      </c>
      <c r="S16" s="305"/>
    </row>
    <row r="17" spans="1:20" ht="17.600000000000001" customHeight="1" x14ac:dyDescent="0.35">
      <c r="A17" s="352"/>
      <c r="B17" s="363"/>
      <c r="C17" s="139" t="s">
        <v>133</v>
      </c>
      <c r="D17" s="133">
        <f>D11+D14</f>
        <v>0</v>
      </c>
      <c r="E17" s="133">
        <f t="shared" ref="E17:P17" si="3">E11+E14</f>
        <v>2400</v>
      </c>
      <c r="F17" s="133">
        <f t="shared" si="3"/>
        <v>2400</v>
      </c>
      <c r="G17" s="133">
        <f t="shared" si="3"/>
        <v>139100</v>
      </c>
      <c r="H17" s="133">
        <f t="shared" si="3"/>
        <v>91500</v>
      </c>
      <c r="I17" s="133">
        <f t="shared" si="3"/>
        <v>230600</v>
      </c>
      <c r="J17" s="133">
        <f t="shared" si="3"/>
        <v>139100</v>
      </c>
      <c r="K17" s="133">
        <f t="shared" si="3"/>
        <v>93900</v>
      </c>
      <c r="L17" s="133">
        <f t="shared" si="3"/>
        <v>233000</v>
      </c>
      <c r="M17" s="133">
        <f t="shared" si="3"/>
        <v>950</v>
      </c>
      <c r="N17" s="133">
        <f t="shared" si="3"/>
        <v>1220</v>
      </c>
      <c r="O17" s="133">
        <f t="shared" si="3"/>
        <v>2170</v>
      </c>
      <c r="P17" s="133">
        <f t="shared" si="3"/>
        <v>235170</v>
      </c>
      <c r="Q17" s="139" t="s">
        <v>134</v>
      </c>
      <c r="R17" s="366"/>
      <c r="S17" s="305"/>
    </row>
    <row r="18" spans="1:20" ht="17.600000000000001" customHeight="1" x14ac:dyDescent="0.35">
      <c r="A18" s="352"/>
      <c r="B18" s="364"/>
      <c r="C18" s="140" t="s">
        <v>72</v>
      </c>
      <c r="D18" s="134">
        <f>SUM(D16:D17)</f>
        <v>414430</v>
      </c>
      <c r="E18" s="182">
        <f t="shared" ref="E18:P18" si="4">SUM(E16:E17)</f>
        <v>87180</v>
      </c>
      <c r="F18" s="182">
        <f t="shared" si="4"/>
        <v>501610</v>
      </c>
      <c r="G18" s="182">
        <f t="shared" si="4"/>
        <v>793280</v>
      </c>
      <c r="H18" s="182">
        <f t="shared" si="4"/>
        <v>215540</v>
      </c>
      <c r="I18" s="182">
        <f t="shared" si="4"/>
        <v>1008820</v>
      </c>
      <c r="J18" s="182">
        <f t="shared" si="4"/>
        <v>1207710</v>
      </c>
      <c r="K18" s="182">
        <f t="shared" si="4"/>
        <v>302720</v>
      </c>
      <c r="L18" s="182">
        <f t="shared" si="4"/>
        <v>1510430</v>
      </c>
      <c r="M18" s="182">
        <f t="shared" si="4"/>
        <v>17620</v>
      </c>
      <c r="N18" s="182">
        <f t="shared" si="4"/>
        <v>3460</v>
      </c>
      <c r="O18" s="182">
        <f t="shared" si="4"/>
        <v>21080</v>
      </c>
      <c r="P18" s="182">
        <f t="shared" si="4"/>
        <v>1531510</v>
      </c>
      <c r="Q18" s="140" t="s">
        <v>73</v>
      </c>
      <c r="R18" s="367"/>
      <c r="S18" s="305"/>
    </row>
    <row r="19" spans="1:20" ht="17.600000000000001" customHeight="1" x14ac:dyDescent="0.35">
      <c r="A19" s="352" t="s">
        <v>103</v>
      </c>
      <c r="B19" s="364" t="s">
        <v>93</v>
      </c>
      <c r="C19" s="138" t="s">
        <v>143</v>
      </c>
      <c r="D19" s="132">
        <v>70350</v>
      </c>
      <c r="E19" s="132">
        <v>7200</v>
      </c>
      <c r="F19" s="132">
        <v>77550</v>
      </c>
      <c r="G19" s="132">
        <v>95200</v>
      </c>
      <c r="H19" s="132">
        <v>0</v>
      </c>
      <c r="I19" s="132">
        <v>95200</v>
      </c>
      <c r="J19" s="132">
        <v>165550</v>
      </c>
      <c r="K19" s="132">
        <v>7200</v>
      </c>
      <c r="L19" s="132">
        <v>172750</v>
      </c>
      <c r="M19" s="132">
        <v>730</v>
      </c>
      <c r="N19" s="132">
        <v>0</v>
      </c>
      <c r="O19" s="132">
        <v>730</v>
      </c>
      <c r="P19" s="132">
        <v>173480</v>
      </c>
      <c r="Q19" s="138" t="s">
        <v>148</v>
      </c>
      <c r="R19" s="367" t="s">
        <v>94</v>
      </c>
      <c r="S19" s="378" t="s">
        <v>39</v>
      </c>
    </row>
    <row r="20" spans="1:20" ht="17.600000000000001" customHeight="1" x14ac:dyDescent="0.35">
      <c r="A20" s="352"/>
      <c r="B20" s="363"/>
      <c r="C20" s="139" t="s">
        <v>133</v>
      </c>
      <c r="D20" s="133">
        <v>1750</v>
      </c>
      <c r="E20" s="133">
        <v>0</v>
      </c>
      <c r="F20" s="133">
        <v>1750</v>
      </c>
      <c r="G20" s="133">
        <v>0</v>
      </c>
      <c r="H20" s="133">
        <v>0</v>
      </c>
      <c r="I20" s="133">
        <v>0</v>
      </c>
      <c r="J20" s="133">
        <v>1750</v>
      </c>
      <c r="K20" s="133">
        <v>0</v>
      </c>
      <c r="L20" s="133">
        <v>1750</v>
      </c>
      <c r="M20" s="133">
        <v>0</v>
      </c>
      <c r="N20" s="133">
        <v>0</v>
      </c>
      <c r="O20" s="133">
        <v>0</v>
      </c>
      <c r="P20" s="133">
        <v>1750</v>
      </c>
      <c r="Q20" s="139" t="s">
        <v>134</v>
      </c>
      <c r="R20" s="366"/>
      <c r="S20" s="378"/>
    </row>
    <row r="21" spans="1:20" ht="17.600000000000001" customHeight="1" x14ac:dyDescent="0.35">
      <c r="A21" s="352"/>
      <c r="B21" s="364"/>
      <c r="C21" s="140" t="s">
        <v>72</v>
      </c>
      <c r="D21" s="134">
        <f>SUM(D19:D20)</f>
        <v>72100</v>
      </c>
      <c r="E21" s="182">
        <f t="shared" ref="E21:P21" si="5">SUM(E19:E20)</f>
        <v>7200</v>
      </c>
      <c r="F21" s="182">
        <f t="shared" si="5"/>
        <v>79300</v>
      </c>
      <c r="G21" s="182">
        <f t="shared" si="5"/>
        <v>95200</v>
      </c>
      <c r="H21" s="182">
        <f t="shared" si="5"/>
        <v>0</v>
      </c>
      <c r="I21" s="182">
        <f t="shared" si="5"/>
        <v>95200</v>
      </c>
      <c r="J21" s="182">
        <f t="shared" si="5"/>
        <v>167300</v>
      </c>
      <c r="K21" s="182">
        <f t="shared" si="5"/>
        <v>7200</v>
      </c>
      <c r="L21" s="182">
        <f t="shared" si="5"/>
        <v>174500</v>
      </c>
      <c r="M21" s="182">
        <f t="shared" si="5"/>
        <v>730</v>
      </c>
      <c r="N21" s="182">
        <f t="shared" si="5"/>
        <v>0</v>
      </c>
      <c r="O21" s="182">
        <f t="shared" si="5"/>
        <v>730</v>
      </c>
      <c r="P21" s="182">
        <f t="shared" si="5"/>
        <v>175230</v>
      </c>
      <c r="Q21" s="140" t="s">
        <v>73</v>
      </c>
      <c r="R21" s="367"/>
      <c r="S21" s="378"/>
    </row>
    <row r="22" spans="1:20" ht="17.600000000000001" customHeight="1" x14ac:dyDescent="0.35">
      <c r="A22" s="352"/>
      <c r="B22" s="364" t="s">
        <v>96</v>
      </c>
      <c r="C22" s="138" t="s">
        <v>143</v>
      </c>
      <c r="D22" s="132">
        <v>60403</v>
      </c>
      <c r="E22" s="132">
        <v>5358</v>
      </c>
      <c r="F22" s="132">
        <v>65761</v>
      </c>
      <c r="G22" s="132">
        <v>179022</v>
      </c>
      <c r="H22" s="132">
        <v>12654</v>
      </c>
      <c r="I22" s="132">
        <v>191676</v>
      </c>
      <c r="J22" s="132">
        <v>239425</v>
      </c>
      <c r="K22" s="132">
        <v>18012</v>
      </c>
      <c r="L22" s="132">
        <v>257437</v>
      </c>
      <c r="M22" s="132">
        <v>2750</v>
      </c>
      <c r="N22" s="132">
        <v>50</v>
      </c>
      <c r="O22" s="132">
        <v>2800</v>
      </c>
      <c r="P22" s="132">
        <v>260237</v>
      </c>
      <c r="Q22" s="138" t="s">
        <v>148</v>
      </c>
      <c r="R22" s="367" t="s">
        <v>97</v>
      </c>
      <c r="S22" s="378"/>
    </row>
    <row r="23" spans="1:20" ht="17.600000000000001" customHeight="1" x14ac:dyDescent="0.35">
      <c r="A23" s="352"/>
      <c r="B23" s="363"/>
      <c r="C23" s="139" t="s">
        <v>133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9" t="s">
        <v>134</v>
      </c>
      <c r="R23" s="366"/>
      <c r="S23" s="378"/>
    </row>
    <row r="24" spans="1:20" ht="17.600000000000001" customHeight="1" x14ac:dyDescent="0.35">
      <c r="A24" s="352"/>
      <c r="B24" s="364"/>
      <c r="C24" s="140" t="s">
        <v>72</v>
      </c>
      <c r="D24" s="134">
        <f>SUM(D22:D23)</f>
        <v>60403</v>
      </c>
      <c r="E24" s="182">
        <f t="shared" ref="E24:P24" si="6">SUM(E22:E23)</f>
        <v>5358</v>
      </c>
      <c r="F24" s="182">
        <f t="shared" si="6"/>
        <v>65761</v>
      </c>
      <c r="G24" s="182">
        <f t="shared" si="6"/>
        <v>179022</v>
      </c>
      <c r="H24" s="182">
        <f t="shared" si="6"/>
        <v>12654</v>
      </c>
      <c r="I24" s="182">
        <f t="shared" si="6"/>
        <v>191676</v>
      </c>
      <c r="J24" s="182">
        <f t="shared" si="6"/>
        <v>239425</v>
      </c>
      <c r="K24" s="182">
        <f t="shared" si="6"/>
        <v>18012</v>
      </c>
      <c r="L24" s="182">
        <f t="shared" si="6"/>
        <v>257437</v>
      </c>
      <c r="M24" s="182">
        <f t="shared" si="6"/>
        <v>2750</v>
      </c>
      <c r="N24" s="182">
        <f t="shared" si="6"/>
        <v>50</v>
      </c>
      <c r="O24" s="182">
        <f t="shared" si="6"/>
        <v>2800</v>
      </c>
      <c r="P24" s="182">
        <f t="shared" si="6"/>
        <v>260237</v>
      </c>
      <c r="Q24" s="140" t="s">
        <v>73</v>
      </c>
      <c r="R24" s="367"/>
      <c r="S24" s="378"/>
    </row>
    <row r="25" spans="1:20" ht="17.600000000000001" customHeight="1" x14ac:dyDescent="0.35">
      <c r="A25" s="352"/>
      <c r="B25" s="364" t="s">
        <v>98</v>
      </c>
      <c r="C25" s="138" t="s">
        <v>143</v>
      </c>
      <c r="D25" s="132">
        <f>D19+D22</f>
        <v>130753</v>
      </c>
      <c r="E25" s="132">
        <f t="shared" ref="E25:P25" si="7">E19+E22</f>
        <v>12558</v>
      </c>
      <c r="F25" s="132">
        <f t="shared" si="7"/>
        <v>143311</v>
      </c>
      <c r="G25" s="132">
        <f t="shared" si="7"/>
        <v>274222</v>
      </c>
      <c r="H25" s="132">
        <f t="shared" si="7"/>
        <v>12654</v>
      </c>
      <c r="I25" s="132">
        <f t="shared" si="7"/>
        <v>286876</v>
      </c>
      <c r="J25" s="132">
        <f t="shared" si="7"/>
        <v>404975</v>
      </c>
      <c r="K25" s="132">
        <f t="shared" si="7"/>
        <v>25212</v>
      </c>
      <c r="L25" s="132">
        <f t="shared" si="7"/>
        <v>430187</v>
      </c>
      <c r="M25" s="132">
        <f t="shared" si="7"/>
        <v>3480</v>
      </c>
      <c r="N25" s="132">
        <f t="shared" si="7"/>
        <v>50</v>
      </c>
      <c r="O25" s="132">
        <f t="shared" si="7"/>
        <v>3530</v>
      </c>
      <c r="P25" s="132">
        <f t="shared" si="7"/>
        <v>433717</v>
      </c>
      <c r="Q25" s="138" t="s">
        <v>148</v>
      </c>
      <c r="R25" s="367" t="s">
        <v>73</v>
      </c>
      <c r="S25" s="378"/>
    </row>
    <row r="26" spans="1:20" ht="17.600000000000001" customHeight="1" x14ac:dyDescent="0.35">
      <c r="A26" s="352"/>
      <c r="B26" s="363"/>
      <c r="C26" s="139" t="s">
        <v>133</v>
      </c>
      <c r="D26" s="133">
        <f>D20+D23</f>
        <v>1750</v>
      </c>
      <c r="E26" s="133">
        <f t="shared" ref="E26:P26" si="8">E20+E23</f>
        <v>0</v>
      </c>
      <c r="F26" s="133">
        <f t="shared" si="8"/>
        <v>1750</v>
      </c>
      <c r="G26" s="133">
        <f t="shared" si="8"/>
        <v>0</v>
      </c>
      <c r="H26" s="133">
        <f t="shared" si="8"/>
        <v>0</v>
      </c>
      <c r="I26" s="133">
        <f t="shared" si="8"/>
        <v>0</v>
      </c>
      <c r="J26" s="133">
        <f t="shared" si="8"/>
        <v>1750</v>
      </c>
      <c r="K26" s="133">
        <f t="shared" si="8"/>
        <v>0</v>
      </c>
      <c r="L26" s="133">
        <f t="shared" si="8"/>
        <v>1750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1750</v>
      </c>
      <c r="Q26" s="139" t="s">
        <v>134</v>
      </c>
      <c r="R26" s="366"/>
      <c r="S26" s="378"/>
    </row>
    <row r="27" spans="1:20" ht="17.600000000000001" customHeight="1" x14ac:dyDescent="0.35">
      <c r="A27" s="353"/>
      <c r="B27" s="380"/>
      <c r="C27" s="141" t="s">
        <v>72</v>
      </c>
      <c r="D27" s="123">
        <f>SUM(D25:D26)</f>
        <v>132503</v>
      </c>
      <c r="E27" s="183">
        <f t="shared" ref="E27:P27" si="9">SUM(E25:E26)</f>
        <v>12558</v>
      </c>
      <c r="F27" s="183">
        <f t="shared" si="9"/>
        <v>145061</v>
      </c>
      <c r="G27" s="183">
        <f t="shared" si="9"/>
        <v>274222</v>
      </c>
      <c r="H27" s="183">
        <f t="shared" si="9"/>
        <v>12654</v>
      </c>
      <c r="I27" s="183">
        <f t="shared" si="9"/>
        <v>286876</v>
      </c>
      <c r="J27" s="183">
        <f t="shared" si="9"/>
        <v>406725</v>
      </c>
      <c r="K27" s="183">
        <f t="shared" si="9"/>
        <v>25212</v>
      </c>
      <c r="L27" s="183">
        <f t="shared" si="9"/>
        <v>431937</v>
      </c>
      <c r="M27" s="183">
        <f t="shared" si="9"/>
        <v>3480</v>
      </c>
      <c r="N27" s="183">
        <f t="shared" si="9"/>
        <v>50</v>
      </c>
      <c r="O27" s="183">
        <f t="shared" si="9"/>
        <v>3530</v>
      </c>
      <c r="P27" s="183">
        <f t="shared" si="9"/>
        <v>435467</v>
      </c>
      <c r="Q27" s="141" t="s">
        <v>73</v>
      </c>
      <c r="R27" s="381"/>
      <c r="S27" s="379"/>
    </row>
    <row r="28" spans="1:20" ht="17.149999999999999" customHeight="1" x14ac:dyDescent="0.35">
      <c r="A28" s="52"/>
      <c r="B28" s="52"/>
      <c r="C28" s="142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42"/>
      <c r="R28" s="110"/>
      <c r="S28" s="112"/>
      <c r="T28" s="52"/>
    </row>
    <row r="29" spans="1:20" ht="21" customHeight="1" x14ac:dyDescent="0.35">
      <c r="A29" s="345" t="s">
        <v>189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28"/>
    </row>
    <row r="30" spans="1:20" ht="21" customHeight="1" x14ac:dyDescent="0.35">
      <c r="A30" s="346" t="s">
        <v>198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52"/>
    </row>
    <row r="31" spans="1:20" ht="21" customHeight="1" thickBot="1" x14ac:dyDescent="0.4">
      <c r="A31" s="120" t="s">
        <v>157</v>
      </c>
      <c r="B31" s="396"/>
      <c r="C31" s="396"/>
      <c r="D31" s="396"/>
      <c r="F31" s="120"/>
      <c r="G31" s="121"/>
      <c r="H31" s="121"/>
      <c r="I31" s="121"/>
      <c r="J31" s="121"/>
      <c r="K31" s="121"/>
      <c r="L31" s="121"/>
      <c r="M31" s="121"/>
      <c r="P31" s="398"/>
      <c r="Q31" s="347" t="s">
        <v>158</v>
      </c>
      <c r="R31" s="347"/>
      <c r="S31" s="347"/>
      <c r="T31" s="52"/>
    </row>
    <row r="32" spans="1:20" ht="18" customHeight="1" thickTop="1" x14ac:dyDescent="0.35">
      <c r="A32" s="348" t="s">
        <v>19</v>
      </c>
      <c r="B32" s="351" t="s">
        <v>76</v>
      </c>
      <c r="C32" s="354" t="s">
        <v>159</v>
      </c>
      <c r="D32" s="357" t="s">
        <v>160</v>
      </c>
      <c r="E32" s="357"/>
      <c r="F32" s="357"/>
      <c r="G32" s="357"/>
      <c r="H32" s="357"/>
      <c r="I32" s="357"/>
      <c r="J32" s="357"/>
      <c r="K32" s="357"/>
      <c r="L32" s="357"/>
      <c r="M32" s="357" t="s">
        <v>161</v>
      </c>
      <c r="N32" s="357"/>
      <c r="O32" s="357"/>
      <c r="P32" s="368" t="s">
        <v>162</v>
      </c>
      <c r="Q32" s="369" t="s">
        <v>163</v>
      </c>
      <c r="R32" s="372" t="s">
        <v>84</v>
      </c>
      <c r="S32" s="375" t="s">
        <v>164</v>
      </c>
      <c r="T32" s="52"/>
    </row>
    <row r="33" spans="1:20" s="26" customFormat="1" ht="18" customHeight="1" x14ac:dyDescent="0.35">
      <c r="A33" s="349"/>
      <c r="B33" s="352"/>
      <c r="C33" s="355"/>
      <c r="D33" s="358" t="s">
        <v>165</v>
      </c>
      <c r="E33" s="358"/>
      <c r="F33" s="358"/>
      <c r="G33" s="358" t="s">
        <v>166</v>
      </c>
      <c r="H33" s="358"/>
      <c r="I33" s="358"/>
      <c r="J33" s="358" t="s">
        <v>111</v>
      </c>
      <c r="K33" s="358"/>
      <c r="L33" s="358"/>
      <c r="M33" s="358"/>
      <c r="N33" s="358"/>
      <c r="O33" s="358"/>
      <c r="P33" s="359"/>
      <c r="Q33" s="370"/>
      <c r="R33" s="373"/>
      <c r="S33" s="376"/>
      <c r="T33" s="52"/>
    </row>
    <row r="34" spans="1:20" ht="18" customHeight="1" x14ac:dyDescent="0.35">
      <c r="A34" s="349"/>
      <c r="B34" s="352"/>
      <c r="C34" s="355"/>
      <c r="D34" s="131" t="s">
        <v>167</v>
      </c>
      <c r="E34" s="131" t="s">
        <v>168</v>
      </c>
      <c r="F34" s="131" t="s">
        <v>169</v>
      </c>
      <c r="G34" s="131" t="s">
        <v>167</v>
      </c>
      <c r="H34" s="131" t="s">
        <v>168</v>
      </c>
      <c r="I34" s="131" t="s">
        <v>170</v>
      </c>
      <c r="J34" s="131" t="s">
        <v>171</v>
      </c>
      <c r="K34" s="131" t="s">
        <v>168</v>
      </c>
      <c r="L34" s="131" t="s">
        <v>170</v>
      </c>
      <c r="M34" s="131" t="s">
        <v>167</v>
      </c>
      <c r="N34" s="131" t="s">
        <v>172</v>
      </c>
      <c r="O34" s="131" t="s">
        <v>170</v>
      </c>
      <c r="P34" s="359"/>
      <c r="Q34" s="370"/>
      <c r="R34" s="373"/>
      <c r="S34" s="376"/>
      <c r="T34" s="52"/>
    </row>
    <row r="35" spans="1:20" ht="18" customHeight="1" x14ac:dyDescent="0.35">
      <c r="A35" s="349"/>
      <c r="B35" s="352"/>
      <c r="C35" s="355"/>
      <c r="D35" s="358" t="s">
        <v>173</v>
      </c>
      <c r="E35" s="358"/>
      <c r="F35" s="358"/>
      <c r="G35" s="358"/>
      <c r="H35" s="358"/>
      <c r="I35" s="358"/>
      <c r="J35" s="358" t="s">
        <v>73</v>
      </c>
      <c r="K35" s="358"/>
      <c r="L35" s="358"/>
      <c r="M35" s="358" t="s">
        <v>174</v>
      </c>
      <c r="N35" s="358"/>
      <c r="O35" s="358"/>
      <c r="P35" s="359" t="s">
        <v>73</v>
      </c>
      <c r="Q35" s="370"/>
      <c r="R35" s="373"/>
      <c r="S35" s="376"/>
      <c r="T35" s="52"/>
    </row>
    <row r="36" spans="1:20" ht="18" customHeight="1" x14ac:dyDescent="0.35">
      <c r="A36" s="349"/>
      <c r="B36" s="352"/>
      <c r="C36" s="355"/>
      <c r="D36" s="358" t="s">
        <v>146</v>
      </c>
      <c r="E36" s="358"/>
      <c r="F36" s="358"/>
      <c r="G36" s="358" t="s">
        <v>175</v>
      </c>
      <c r="H36" s="358"/>
      <c r="I36" s="358"/>
      <c r="J36" s="358"/>
      <c r="K36" s="358"/>
      <c r="L36" s="358"/>
      <c r="M36" s="358"/>
      <c r="N36" s="358"/>
      <c r="O36" s="358"/>
      <c r="P36" s="359"/>
      <c r="Q36" s="370"/>
      <c r="R36" s="373"/>
      <c r="S36" s="376"/>
      <c r="T36" s="52"/>
    </row>
    <row r="37" spans="1:20" ht="18" customHeight="1" x14ac:dyDescent="0.35">
      <c r="A37" s="349"/>
      <c r="B37" s="352"/>
      <c r="C37" s="355"/>
      <c r="D37" s="131" t="s">
        <v>150</v>
      </c>
      <c r="E37" s="131" t="s">
        <v>153</v>
      </c>
      <c r="F37" s="131" t="s">
        <v>73</v>
      </c>
      <c r="G37" s="131" t="s">
        <v>150</v>
      </c>
      <c r="H37" s="131" t="s">
        <v>153</v>
      </c>
      <c r="I37" s="131" t="s">
        <v>73</v>
      </c>
      <c r="J37" s="131" t="s">
        <v>150</v>
      </c>
      <c r="K37" s="131" t="s">
        <v>153</v>
      </c>
      <c r="L37" s="131" t="s">
        <v>73</v>
      </c>
      <c r="M37" s="131" t="s">
        <v>150</v>
      </c>
      <c r="N37" s="131" t="s">
        <v>153</v>
      </c>
      <c r="O37" s="131" t="s">
        <v>73</v>
      </c>
      <c r="P37" s="359"/>
      <c r="Q37" s="370"/>
      <c r="R37" s="373"/>
      <c r="S37" s="376"/>
      <c r="T37" s="52"/>
    </row>
    <row r="38" spans="1:20" ht="17.600000000000001" customHeight="1" x14ac:dyDescent="0.35">
      <c r="A38" s="352" t="s">
        <v>40</v>
      </c>
      <c r="B38" s="364" t="s">
        <v>93</v>
      </c>
      <c r="C38" s="138" t="s">
        <v>143</v>
      </c>
      <c r="D38" s="132">
        <v>3887808</v>
      </c>
      <c r="E38" s="132">
        <v>1006440</v>
      </c>
      <c r="F38" s="132">
        <v>4894248</v>
      </c>
      <c r="G38" s="132">
        <v>2300217</v>
      </c>
      <c r="H38" s="132">
        <v>494050</v>
      </c>
      <c r="I38" s="132">
        <v>2794267</v>
      </c>
      <c r="J38" s="132">
        <v>6188025</v>
      </c>
      <c r="K38" s="132">
        <v>1500490</v>
      </c>
      <c r="L38" s="132">
        <v>7688515</v>
      </c>
      <c r="M38" s="132">
        <v>39410</v>
      </c>
      <c r="N38" s="132">
        <v>7509</v>
      </c>
      <c r="O38" s="132">
        <v>46919</v>
      </c>
      <c r="P38" s="132">
        <v>7735434</v>
      </c>
      <c r="Q38" s="138" t="s">
        <v>148</v>
      </c>
      <c r="R38" s="367" t="s">
        <v>94</v>
      </c>
      <c r="S38" s="300" t="s">
        <v>41</v>
      </c>
      <c r="T38" s="52"/>
    </row>
    <row r="39" spans="1:20" ht="17.600000000000001" customHeight="1" x14ac:dyDescent="0.35">
      <c r="A39" s="352"/>
      <c r="B39" s="363"/>
      <c r="C39" s="139" t="s">
        <v>133</v>
      </c>
      <c r="D39" s="133">
        <v>1465640</v>
      </c>
      <c r="E39" s="133">
        <v>306000</v>
      </c>
      <c r="F39" s="133">
        <v>1771640</v>
      </c>
      <c r="G39" s="133">
        <v>2761439</v>
      </c>
      <c r="H39" s="133">
        <v>842700</v>
      </c>
      <c r="I39" s="133">
        <v>3604139</v>
      </c>
      <c r="J39" s="133">
        <v>4227079</v>
      </c>
      <c r="K39" s="133">
        <v>1148700</v>
      </c>
      <c r="L39" s="133">
        <v>5375779</v>
      </c>
      <c r="M39" s="133">
        <v>20320</v>
      </c>
      <c r="N39" s="133">
        <v>3100</v>
      </c>
      <c r="O39" s="133">
        <v>23420</v>
      </c>
      <c r="P39" s="133">
        <v>5399199</v>
      </c>
      <c r="Q39" s="139" t="s">
        <v>134</v>
      </c>
      <c r="R39" s="366"/>
      <c r="S39" s="300"/>
      <c r="T39" s="52"/>
    </row>
    <row r="40" spans="1:20" ht="17.600000000000001" customHeight="1" x14ac:dyDescent="0.35">
      <c r="A40" s="352"/>
      <c r="B40" s="364"/>
      <c r="C40" s="140" t="s">
        <v>72</v>
      </c>
      <c r="D40" s="134">
        <f>SUM(D38:D39)</f>
        <v>5353448</v>
      </c>
      <c r="E40" s="182">
        <f t="shared" ref="E40:P40" si="10">SUM(E38:E39)</f>
        <v>1312440</v>
      </c>
      <c r="F40" s="182">
        <f t="shared" si="10"/>
        <v>6665888</v>
      </c>
      <c r="G40" s="182">
        <f t="shared" si="10"/>
        <v>5061656</v>
      </c>
      <c r="H40" s="182">
        <f t="shared" si="10"/>
        <v>1336750</v>
      </c>
      <c r="I40" s="182">
        <f t="shared" si="10"/>
        <v>6398406</v>
      </c>
      <c r="J40" s="182">
        <f t="shared" si="10"/>
        <v>10415104</v>
      </c>
      <c r="K40" s="182">
        <f t="shared" si="10"/>
        <v>2649190</v>
      </c>
      <c r="L40" s="182">
        <f t="shared" si="10"/>
        <v>13064294</v>
      </c>
      <c r="M40" s="182">
        <f t="shared" si="10"/>
        <v>59730</v>
      </c>
      <c r="N40" s="182">
        <f t="shared" si="10"/>
        <v>10609</v>
      </c>
      <c r="O40" s="182">
        <f t="shared" si="10"/>
        <v>70339</v>
      </c>
      <c r="P40" s="182">
        <f t="shared" si="10"/>
        <v>13134633</v>
      </c>
      <c r="Q40" s="140" t="s">
        <v>73</v>
      </c>
      <c r="R40" s="367"/>
      <c r="S40" s="300"/>
      <c r="T40" s="52"/>
    </row>
    <row r="41" spans="1:20" ht="17.600000000000001" customHeight="1" x14ac:dyDescent="0.35">
      <c r="A41" s="352"/>
      <c r="B41" s="364" t="s">
        <v>96</v>
      </c>
      <c r="C41" s="138" t="s">
        <v>143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8" t="s">
        <v>148</v>
      </c>
      <c r="R41" s="367" t="s">
        <v>97</v>
      </c>
      <c r="S41" s="300"/>
      <c r="T41" s="52"/>
    </row>
    <row r="42" spans="1:20" ht="17.600000000000001" customHeight="1" x14ac:dyDescent="0.35">
      <c r="A42" s="352"/>
      <c r="B42" s="363"/>
      <c r="C42" s="139" t="s">
        <v>133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9" t="s">
        <v>134</v>
      </c>
      <c r="R42" s="366"/>
      <c r="S42" s="300"/>
      <c r="T42" s="52"/>
    </row>
    <row r="43" spans="1:20" ht="17.600000000000001" customHeight="1" x14ac:dyDescent="0.35">
      <c r="A43" s="352"/>
      <c r="B43" s="364"/>
      <c r="C43" s="140" t="s">
        <v>72</v>
      </c>
      <c r="D43" s="134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40" t="s">
        <v>73</v>
      </c>
      <c r="R43" s="367"/>
      <c r="S43" s="300"/>
      <c r="T43" s="52"/>
    </row>
    <row r="44" spans="1:20" ht="17.600000000000001" customHeight="1" x14ac:dyDescent="0.35">
      <c r="A44" s="352"/>
      <c r="B44" s="364" t="s">
        <v>98</v>
      </c>
      <c r="C44" s="138" t="s">
        <v>143</v>
      </c>
      <c r="D44" s="132">
        <f>D38+D41</f>
        <v>3887808</v>
      </c>
      <c r="E44" s="132">
        <f t="shared" ref="E44:P44" si="11">E38+E41</f>
        <v>1006440</v>
      </c>
      <c r="F44" s="132">
        <f t="shared" si="11"/>
        <v>4894248</v>
      </c>
      <c r="G44" s="132">
        <f t="shared" si="11"/>
        <v>2300217</v>
      </c>
      <c r="H44" s="132">
        <f t="shared" si="11"/>
        <v>494050</v>
      </c>
      <c r="I44" s="132">
        <f t="shared" si="11"/>
        <v>2794267</v>
      </c>
      <c r="J44" s="132">
        <f t="shared" si="11"/>
        <v>6188025</v>
      </c>
      <c r="K44" s="132">
        <f t="shared" si="11"/>
        <v>1500490</v>
      </c>
      <c r="L44" s="132">
        <f t="shared" si="11"/>
        <v>7688515</v>
      </c>
      <c r="M44" s="132">
        <f t="shared" si="11"/>
        <v>39410</v>
      </c>
      <c r="N44" s="132">
        <f t="shared" si="11"/>
        <v>7509</v>
      </c>
      <c r="O44" s="132">
        <f t="shared" si="11"/>
        <v>46919</v>
      </c>
      <c r="P44" s="132">
        <f t="shared" si="11"/>
        <v>7735434</v>
      </c>
      <c r="Q44" s="138" t="s">
        <v>148</v>
      </c>
      <c r="R44" s="367" t="s">
        <v>73</v>
      </c>
      <c r="S44" s="300"/>
      <c r="T44" s="52"/>
    </row>
    <row r="45" spans="1:20" ht="17.600000000000001" customHeight="1" x14ac:dyDescent="0.35">
      <c r="A45" s="352"/>
      <c r="B45" s="363"/>
      <c r="C45" s="139" t="s">
        <v>133</v>
      </c>
      <c r="D45" s="133">
        <f>D39+D42</f>
        <v>1465640</v>
      </c>
      <c r="E45" s="133">
        <f t="shared" ref="E45:P45" si="12">E39+E42</f>
        <v>306000</v>
      </c>
      <c r="F45" s="133">
        <f t="shared" si="12"/>
        <v>1771640</v>
      </c>
      <c r="G45" s="133">
        <f t="shared" si="12"/>
        <v>2761439</v>
      </c>
      <c r="H45" s="133">
        <f t="shared" si="12"/>
        <v>842700</v>
      </c>
      <c r="I45" s="133">
        <f t="shared" si="12"/>
        <v>3604139</v>
      </c>
      <c r="J45" s="133">
        <f t="shared" si="12"/>
        <v>4227079</v>
      </c>
      <c r="K45" s="133">
        <f t="shared" si="12"/>
        <v>1148700</v>
      </c>
      <c r="L45" s="133">
        <f t="shared" si="12"/>
        <v>5375779</v>
      </c>
      <c r="M45" s="133">
        <f t="shared" si="12"/>
        <v>20320</v>
      </c>
      <c r="N45" s="133">
        <f t="shared" si="12"/>
        <v>3100</v>
      </c>
      <c r="O45" s="133">
        <f t="shared" si="12"/>
        <v>23420</v>
      </c>
      <c r="P45" s="133">
        <f t="shared" si="12"/>
        <v>5399199</v>
      </c>
      <c r="Q45" s="139" t="s">
        <v>134</v>
      </c>
      <c r="R45" s="366"/>
      <c r="S45" s="300"/>
      <c r="T45" s="52"/>
    </row>
    <row r="46" spans="1:20" ht="17.600000000000001" customHeight="1" x14ac:dyDescent="0.35">
      <c r="A46" s="352"/>
      <c r="B46" s="364"/>
      <c r="C46" s="140" t="s">
        <v>72</v>
      </c>
      <c r="D46" s="134">
        <f>SUM(D44:D45)</f>
        <v>5353448</v>
      </c>
      <c r="E46" s="182">
        <f t="shared" ref="E46:P46" si="13">SUM(E44:E45)</f>
        <v>1312440</v>
      </c>
      <c r="F46" s="182">
        <f t="shared" si="13"/>
        <v>6665888</v>
      </c>
      <c r="G46" s="182">
        <f t="shared" si="13"/>
        <v>5061656</v>
      </c>
      <c r="H46" s="182">
        <f t="shared" si="13"/>
        <v>1336750</v>
      </c>
      <c r="I46" s="182">
        <f t="shared" si="13"/>
        <v>6398406</v>
      </c>
      <c r="J46" s="182">
        <f t="shared" si="13"/>
        <v>10415104</v>
      </c>
      <c r="K46" s="182">
        <f t="shared" si="13"/>
        <v>2649190</v>
      </c>
      <c r="L46" s="182">
        <f t="shared" si="13"/>
        <v>13064294</v>
      </c>
      <c r="M46" s="182">
        <f t="shared" si="13"/>
        <v>59730</v>
      </c>
      <c r="N46" s="182">
        <f t="shared" si="13"/>
        <v>10609</v>
      </c>
      <c r="O46" s="182">
        <f t="shared" si="13"/>
        <v>70339</v>
      </c>
      <c r="P46" s="182">
        <f t="shared" si="13"/>
        <v>13134633</v>
      </c>
      <c r="Q46" s="140" t="s">
        <v>73</v>
      </c>
      <c r="R46" s="367"/>
      <c r="S46" s="300"/>
      <c r="T46" s="52"/>
    </row>
    <row r="47" spans="1:20" ht="17.600000000000001" customHeight="1" x14ac:dyDescent="0.35">
      <c r="A47" s="352" t="s">
        <v>42</v>
      </c>
      <c r="B47" s="364" t="s">
        <v>93</v>
      </c>
      <c r="C47" s="138" t="s">
        <v>143</v>
      </c>
      <c r="D47" s="132">
        <v>124300</v>
      </c>
      <c r="E47" s="132">
        <v>4000</v>
      </c>
      <c r="F47" s="132">
        <v>128300</v>
      </c>
      <c r="G47" s="132">
        <v>74100</v>
      </c>
      <c r="H47" s="132">
        <v>0</v>
      </c>
      <c r="I47" s="132">
        <v>74100</v>
      </c>
      <c r="J47" s="132">
        <v>198400</v>
      </c>
      <c r="K47" s="132">
        <v>4000</v>
      </c>
      <c r="L47" s="132">
        <v>202400</v>
      </c>
      <c r="M47" s="132">
        <v>6835</v>
      </c>
      <c r="N47" s="132">
        <v>75</v>
      </c>
      <c r="O47" s="132">
        <v>6910</v>
      </c>
      <c r="P47" s="132">
        <v>209310</v>
      </c>
      <c r="Q47" s="138" t="s">
        <v>148</v>
      </c>
      <c r="R47" s="367" t="s">
        <v>94</v>
      </c>
      <c r="S47" s="378" t="s">
        <v>43</v>
      </c>
      <c r="T47" s="52"/>
    </row>
    <row r="48" spans="1:20" ht="17.600000000000001" customHeight="1" x14ac:dyDescent="0.35">
      <c r="A48" s="352"/>
      <c r="B48" s="363"/>
      <c r="C48" s="139" t="s">
        <v>133</v>
      </c>
      <c r="D48" s="133">
        <v>3000</v>
      </c>
      <c r="E48" s="133">
        <v>0</v>
      </c>
      <c r="F48" s="133">
        <v>3000</v>
      </c>
      <c r="G48" s="133">
        <v>12960</v>
      </c>
      <c r="H48" s="133">
        <v>0</v>
      </c>
      <c r="I48" s="133">
        <v>12960</v>
      </c>
      <c r="J48" s="133">
        <v>15960</v>
      </c>
      <c r="K48" s="133">
        <v>0</v>
      </c>
      <c r="L48" s="133">
        <v>15960</v>
      </c>
      <c r="M48" s="133">
        <v>0</v>
      </c>
      <c r="N48" s="133">
        <v>0</v>
      </c>
      <c r="O48" s="133">
        <v>0</v>
      </c>
      <c r="P48" s="133">
        <v>15960</v>
      </c>
      <c r="Q48" s="139" t="s">
        <v>134</v>
      </c>
      <c r="R48" s="366"/>
      <c r="S48" s="378"/>
      <c r="T48" s="52"/>
    </row>
    <row r="49" spans="1:20" ht="17.600000000000001" customHeight="1" x14ac:dyDescent="0.35">
      <c r="A49" s="352"/>
      <c r="B49" s="364"/>
      <c r="C49" s="140" t="s">
        <v>72</v>
      </c>
      <c r="D49" s="134">
        <f>SUM(D47:D48)</f>
        <v>127300</v>
      </c>
      <c r="E49" s="182">
        <f t="shared" ref="E49:P49" si="14">SUM(E47:E48)</f>
        <v>4000</v>
      </c>
      <c r="F49" s="182">
        <f t="shared" si="14"/>
        <v>131300</v>
      </c>
      <c r="G49" s="182">
        <f t="shared" si="14"/>
        <v>87060</v>
      </c>
      <c r="H49" s="182">
        <f t="shared" si="14"/>
        <v>0</v>
      </c>
      <c r="I49" s="182">
        <f t="shared" si="14"/>
        <v>87060</v>
      </c>
      <c r="J49" s="182">
        <f t="shared" si="14"/>
        <v>214360</v>
      </c>
      <c r="K49" s="182">
        <f t="shared" si="14"/>
        <v>4000</v>
      </c>
      <c r="L49" s="182">
        <f t="shared" si="14"/>
        <v>218360</v>
      </c>
      <c r="M49" s="182">
        <f t="shared" si="14"/>
        <v>6835</v>
      </c>
      <c r="N49" s="182">
        <f t="shared" si="14"/>
        <v>75</v>
      </c>
      <c r="O49" s="182">
        <f t="shared" si="14"/>
        <v>6910</v>
      </c>
      <c r="P49" s="182">
        <f t="shared" si="14"/>
        <v>225270</v>
      </c>
      <c r="Q49" s="140" t="s">
        <v>73</v>
      </c>
      <c r="R49" s="367"/>
      <c r="S49" s="378"/>
      <c r="T49" s="52"/>
    </row>
    <row r="50" spans="1:20" ht="17.600000000000001" customHeight="1" x14ac:dyDescent="0.35">
      <c r="A50" s="352"/>
      <c r="B50" s="364" t="s">
        <v>96</v>
      </c>
      <c r="C50" s="138" t="s">
        <v>143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8" t="s">
        <v>148</v>
      </c>
      <c r="R50" s="367" t="s">
        <v>97</v>
      </c>
      <c r="S50" s="378"/>
      <c r="T50" s="52"/>
    </row>
    <row r="51" spans="1:20" ht="17.600000000000001" customHeight="1" x14ac:dyDescent="0.35">
      <c r="A51" s="352"/>
      <c r="B51" s="363"/>
      <c r="C51" s="139" t="s">
        <v>133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9" t="s">
        <v>134</v>
      </c>
      <c r="R51" s="366"/>
      <c r="S51" s="378"/>
      <c r="T51" s="52"/>
    </row>
    <row r="52" spans="1:20" ht="17.600000000000001" customHeight="1" x14ac:dyDescent="0.35">
      <c r="A52" s="352"/>
      <c r="B52" s="364"/>
      <c r="C52" s="140" t="s">
        <v>72</v>
      </c>
      <c r="D52" s="134">
        <v>0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82">
        <v>0</v>
      </c>
      <c r="P52" s="182">
        <v>0</v>
      </c>
      <c r="Q52" s="140" t="s">
        <v>73</v>
      </c>
      <c r="R52" s="367"/>
      <c r="S52" s="378"/>
      <c r="T52" s="52"/>
    </row>
    <row r="53" spans="1:20" ht="17.600000000000001" customHeight="1" x14ac:dyDescent="0.35">
      <c r="A53" s="352"/>
      <c r="B53" s="364" t="s">
        <v>98</v>
      </c>
      <c r="C53" s="138" t="s">
        <v>143</v>
      </c>
      <c r="D53" s="132">
        <f>D47+D50</f>
        <v>124300</v>
      </c>
      <c r="E53" s="132">
        <f t="shared" ref="E53:P53" si="15">E47+E50</f>
        <v>4000</v>
      </c>
      <c r="F53" s="132">
        <f t="shared" si="15"/>
        <v>128300</v>
      </c>
      <c r="G53" s="132">
        <f t="shared" si="15"/>
        <v>74100</v>
      </c>
      <c r="H53" s="132">
        <f t="shared" si="15"/>
        <v>0</v>
      </c>
      <c r="I53" s="132">
        <f t="shared" si="15"/>
        <v>74100</v>
      </c>
      <c r="J53" s="132">
        <f t="shared" si="15"/>
        <v>198400</v>
      </c>
      <c r="K53" s="132">
        <f t="shared" si="15"/>
        <v>4000</v>
      </c>
      <c r="L53" s="132">
        <f t="shared" si="15"/>
        <v>202400</v>
      </c>
      <c r="M53" s="132">
        <f t="shared" si="15"/>
        <v>6835</v>
      </c>
      <c r="N53" s="132">
        <f t="shared" si="15"/>
        <v>75</v>
      </c>
      <c r="O53" s="132">
        <f t="shared" si="15"/>
        <v>6910</v>
      </c>
      <c r="P53" s="132">
        <f t="shared" si="15"/>
        <v>209310</v>
      </c>
      <c r="Q53" s="138" t="s">
        <v>148</v>
      </c>
      <c r="R53" s="367" t="s">
        <v>73</v>
      </c>
      <c r="S53" s="378"/>
      <c r="T53" s="52"/>
    </row>
    <row r="54" spans="1:20" ht="17.600000000000001" customHeight="1" x14ac:dyDescent="0.35">
      <c r="A54" s="352"/>
      <c r="B54" s="363"/>
      <c r="C54" s="139" t="s">
        <v>133</v>
      </c>
      <c r="D54" s="133">
        <f>D48+D51</f>
        <v>3000</v>
      </c>
      <c r="E54" s="133">
        <f t="shared" ref="E54:P54" si="16">E48+E51</f>
        <v>0</v>
      </c>
      <c r="F54" s="133">
        <f t="shared" si="16"/>
        <v>3000</v>
      </c>
      <c r="G54" s="133">
        <f t="shared" si="16"/>
        <v>12960</v>
      </c>
      <c r="H54" s="133">
        <f t="shared" si="16"/>
        <v>0</v>
      </c>
      <c r="I54" s="133">
        <f t="shared" si="16"/>
        <v>12960</v>
      </c>
      <c r="J54" s="133">
        <f t="shared" si="16"/>
        <v>15960</v>
      </c>
      <c r="K54" s="133">
        <f t="shared" si="16"/>
        <v>0</v>
      </c>
      <c r="L54" s="133">
        <f t="shared" si="16"/>
        <v>15960</v>
      </c>
      <c r="M54" s="133">
        <f t="shared" si="16"/>
        <v>0</v>
      </c>
      <c r="N54" s="133">
        <f t="shared" si="16"/>
        <v>0</v>
      </c>
      <c r="O54" s="133">
        <f t="shared" si="16"/>
        <v>0</v>
      </c>
      <c r="P54" s="133">
        <f t="shared" si="16"/>
        <v>15960</v>
      </c>
      <c r="Q54" s="139" t="s">
        <v>134</v>
      </c>
      <c r="R54" s="366"/>
      <c r="S54" s="378"/>
      <c r="T54" s="52"/>
    </row>
    <row r="55" spans="1:20" ht="17.600000000000001" customHeight="1" thickBot="1" x14ac:dyDescent="0.4">
      <c r="A55" s="382"/>
      <c r="B55" s="384"/>
      <c r="C55" s="144" t="s">
        <v>72</v>
      </c>
      <c r="D55" s="135">
        <f>SUM(D53:D54)</f>
        <v>127300</v>
      </c>
      <c r="E55" s="135">
        <f t="shared" ref="E55:O55" si="17">SUM(E53:E54)</f>
        <v>4000</v>
      </c>
      <c r="F55" s="135">
        <f t="shared" si="17"/>
        <v>131300</v>
      </c>
      <c r="G55" s="135">
        <f t="shared" si="17"/>
        <v>87060</v>
      </c>
      <c r="H55" s="135">
        <f t="shared" si="17"/>
        <v>0</v>
      </c>
      <c r="I55" s="135">
        <f t="shared" si="17"/>
        <v>87060</v>
      </c>
      <c r="J55" s="135">
        <f t="shared" si="17"/>
        <v>214360</v>
      </c>
      <c r="K55" s="135">
        <f t="shared" si="17"/>
        <v>4000</v>
      </c>
      <c r="L55" s="135">
        <f t="shared" si="17"/>
        <v>218360</v>
      </c>
      <c r="M55" s="135">
        <f t="shared" si="17"/>
        <v>6835</v>
      </c>
      <c r="N55" s="135">
        <f t="shared" si="17"/>
        <v>75</v>
      </c>
      <c r="O55" s="135">
        <f t="shared" si="17"/>
        <v>6910</v>
      </c>
      <c r="P55" s="135">
        <v>267580</v>
      </c>
      <c r="Q55" s="144" t="s">
        <v>73</v>
      </c>
      <c r="R55" s="385"/>
      <c r="S55" s="383"/>
      <c r="T55" s="52"/>
    </row>
    <row r="56" spans="1:20" ht="18" customHeight="1" thickTop="1" x14ac:dyDescent="0.35">
      <c r="A56" s="28"/>
      <c r="B56" s="28"/>
      <c r="C56" s="14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45"/>
      <c r="R56" s="111"/>
      <c r="S56" s="113"/>
      <c r="T56" s="28"/>
    </row>
    <row r="57" spans="1:20" ht="21" customHeight="1" x14ac:dyDescent="0.35">
      <c r="A57" s="345" t="s">
        <v>189</v>
      </c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52"/>
    </row>
    <row r="58" spans="1:20" ht="21" customHeight="1" x14ac:dyDescent="0.35">
      <c r="A58" s="346" t="s">
        <v>198</v>
      </c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52"/>
    </row>
    <row r="59" spans="1:20" ht="21" customHeight="1" thickBot="1" x14ac:dyDescent="0.4">
      <c r="A59" s="397" t="s">
        <v>157</v>
      </c>
      <c r="B59" s="397"/>
      <c r="C59" s="397"/>
      <c r="D59" s="396"/>
      <c r="F59" s="120"/>
      <c r="G59" s="121"/>
      <c r="H59" s="121"/>
      <c r="I59" s="121"/>
      <c r="J59" s="121"/>
      <c r="K59" s="121"/>
      <c r="L59" s="121"/>
      <c r="M59" s="121"/>
      <c r="P59" s="398"/>
      <c r="Q59" s="347" t="s">
        <v>158</v>
      </c>
      <c r="R59" s="347"/>
      <c r="S59" s="347"/>
      <c r="T59" s="52"/>
    </row>
    <row r="60" spans="1:20" ht="18" customHeight="1" thickTop="1" x14ac:dyDescent="0.35">
      <c r="A60" s="348" t="s">
        <v>19</v>
      </c>
      <c r="B60" s="351" t="s">
        <v>76</v>
      </c>
      <c r="C60" s="354" t="s">
        <v>159</v>
      </c>
      <c r="D60" s="357" t="s">
        <v>160</v>
      </c>
      <c r="E60" s="357"/>
      <c r="F60" s="357"/>
      <c r="G60" s="357"/>
      <c r="H60" s="357"/>
      <c r="I60" s="357"/>
      <c r="J60" s="357"/>
      <c r="K60" s="357"/>
      <c r="L60" s="357"/>
      <c r="M60" s="357" t="s">
        <v>161</v>
      </c>
      <c r="N60" s="357"/>
      <c r="O60" s="357"/>
      <c r="P60" s="368" t="s">
        <v>162</v>
      </c>
      <c r="Q60" s="369" t="s">
        <v>163</v>
      </c>
      <c r="R60" s="372" t="s">
        <v>84</v>
      </c>
      <c r="S60" s="375" t="s">
        <v>164</v>
      </c>
      <c r="T60" s="52"/>
    </row>
    <row r="61" spans="1:20" ht="18" customHeight="1" x14ac:dyDescent="0.35">
      <c r="A61" s="349"/>
      <c r="B61" s="352"/>
      <c r="C61" s="355"/>
      <c r="D61" s="358" t="s">
        <v>165</v>
      </c>
      <c r="E61" s="358"/>
      <c r="F61" s="358"/>
      <c r="G61" s="358" t="s">
        <v>166</v>
      </c>
      <c r="H61" s="358"/>
      <c r="I61" s="358"/>
      <c r="J61" s="358" t="s">
        <v>111</v>
      </c>
      <c r="K61" s="358"/>
      <c r="L61" s="358"/>
      <c r="M61" s="358"/>
      <c r="N61" s="358"/>
      <c r="O61" s="358"/>
      <c r="P61" s="359"/>
      <c r="Q61" s="370"/>
      <c r="R61" s="373"/>
      <c r="S61" s="376"/>
      <c r="T61" s="52"/>
    </row>
    <row r="62" spans="1:20" ht="18" customHeight="1" x14ac:dyDescent="0.35">
      <c r="A62" s="349"/>
      <c r="B62" s="352"/>
      <c r="C62" s="355"/>
      <c r="D62" s="131" t="s">
        <v>167</v>
      </c>
      <c r="E62" s="131" t="s">
        <v>168</v>
      </c>
      <c r="F62" s="131" t="s">
        <v>169</v>
      </c>
      <c r="G62" s="131" t="s">
        <v>167</v>
      </c>
      <c r="H62" s="131" t="s">
        <v>168</v>
      </c>
      <c r="I62" s="131" t="s">
        <v>170</v>
      </c>
      <c r="J62" s="131" t="s">
        <v>171</v>
      </c>
      <c r="K62" s="131" t="s">
        <v>168</v>
      </c>
      <c r="L62" s="131" t="s">
        <v>170</v>
      </c>
      <c r="M62" s="131" t="s">
        <v>167</v>
      </c>
      <c r="N62" s="131" t="s">
        <v>172</v>
      </c>
      <c r="O62" s="131" t="s">
        <v>170</v>
      </c>
      <c r="P62" s="359"/>
      <c r="Q62" s="370"/>
      <c r="R62" s="373"/>
      <c r="S62" s="376"/>
      <c r="T62" s="52"/>
    </row>
    <row r="63" spans="1:20" ht="18" customHeight="1" x14ac:dyDescent="0.35">
      <c r="A63" s="349"/>
      <c r="B63" s="352"/>
      <c r="C63" s="355"/>
      <c r="D63" s="358" t="s">
        <v>173</v>
      </c>
      <c r="E63" s="358"/>
      <c r="F63" s="358"/>
      <c r="G63" s="358"/>
      <c r="H63" s="358"/>
      <c r="I63" s="358"/>
      <c r="J63" s="358" t="s">
        <v>73</v>
      </c>
      <c r="K63" s="358"/>
      <c r="L63" s="358"/>
      <c r="M63" s="358" t="s">
        <v>174</v>
      </c>
      <c r="N63" s="358"/>
      <c r="O63" s="358"/>
      <c r="P63" s="359" t="s">
        <v>73</v>
      </c>
      <c r="Q63" s="370"/>
      <c r="R63" s="373"/>
      <c r="S63" s="376"/>
      <c r="T63" s="52"/>
    </row>
    <row r="64" spans="1:20" ht="18" customHeight="1" x14ac:dyDescent="0.35">
      <c r="A64" s="349"/>
      <c r="B64" s="352"/>
      <c r="C64" s="355"/>
      <c r="D64" s="358" t="s">
        <v>146</v>
      </c>
      <c r="E64" s="358"/>
      <c r="F64" s="358"/>
      <c r="G64" s="358" t="s">
        <v>175</v>
      </c>
      <c r="H64" s="358"/>
      <c r="I64" s="358"/>
      <c r="J64" s="358"/>
      <c r="K64" s="358"/>
      <c r="L64" s="358"/>
      <c r="M64" s="358"/>
      <c r="N64" s="358"/>
      <c r="O64" s="358"/>
      <c r="P64" s="359"/>
      <c r="Q64" s="370"/>
      <c r="R64" s="373"/>
      <c r="S64" s="376"/>
      <c r="T64" s="52"/>
    </row>
    <row r="65" spans="1:20" ht="18" customHeight="1" x14ac:dyDescent="0.35">
      <c r="A65" s="350"/>
      <c r="B65" s="353"/>
      <c r="C65" s="356"/>
      <c r="D65" s="137" t="s">
        <v>150</v>
      </c>
      <c r="E65" s="137" t="s">
        <v>153</v>
      </c>
      <c r="F65" s="137" t="s">
        <v>73</v>
      </c>
      <c r="G65" s="137" t="s">
        <v>150</v>
      </c>
      <c r="H65" s="137" t="s">
        <v>153</v>
      </c>
      <c r="I65" s="137" t="s">
        <v>73</v>
      </c>
      <c r="J65" s="137" t="s">
        <v>150</v>
      </c>
      <c r="K65" s="137" t="s">
        <v>153</v>
      </c>
      <c r="L65" s="137" t="s">
        <v>73</v>
      </c>
      <c r="M65" s="137" t="s">
        <v>150</v>
      </c>
      <c r="N65" s="137" t="s">
        <v>153</v>
      </c>
      <c r="O65" s="137" t="s">
        <v>73</v>
      </c>
      <c r="P65" s="360"/>
      <c r="Q65" s="371"/>
      <c r="R65" s="374"/>
      <c r="S65" s="377"/>
      <c r="T65" s="52"/>
    </row>
    <row r="66" spans="1:20" ht="16.5" customHeight="1" x14ac:dyDescent="0.35">
      <c r="A66" s="386" t="s">
        <v>44</v>
      </c>
      <c r="B66" s="387" t="s">
        <v>93</v>
      </c>
      <c r="C66" s="152" t="s">
        <v>143</v>
      </c>
      <c r="D66" s="153">
        <v>4006142</v>
      </c>
      <c r="E66" s="153">
        <v>543288</v>
      </c>
      <c r="F66" s="153">
        <v>4549430</v>
      </c>
      <c r="G66" s="153">
        <v>5987383</v>
      </c>
      <c r="H66" s="153">
        <v>754100</v>
      </c>
      <c r="I66" s="153">
        <v>6741483</v>
      </c>
      <c r="J66" s="153">
        <v>9993525</v>
      </c>
      <c r="K66" s="153">
        <v>1297388</v>
      </c>
      <c r="L66" s="153">
        <v>11290913</v>
      </c>
      <c r="M66" s="153">
        <v>22037</v>
      </c>
      <c r="N66" s="153">
        <v>2749</v>
      </c>
      <c r="O66" s="153">
        <v>24786</v>
      </c>
      <c r="P66" s="153">
        <v>11315699</v>
      </c>
      <c r="Q66" s="152" t="s">
        <v>148</v>
      </c>
      <c r="R66" s="388" t="s">
        <v>94</v>
      </c>
      <c r="S66" s="306" t="s">
        <v>45</v>
      </c>
      <c r="T66" s="52"/>
    </row>
    <row r="67" spans="1:20" ht="16.5" customHeight="1" x14ac:dyDescent="0.35">
      <c r="A67" s="352"/>
      <c r="B67" s="363"/>
      <c r="C67" s="139" t="s">
        <v>133</v>
      </c>
      <c r="D67" s="133">
        <v>2740450</v>
      </c>
      <c r="E67" s="133">
        <v>157862</v>
      </c>
      <c r="F67" s="133">
        <v>2898312</v>
      </c>
      <c r="G67" s="133">
        <v>7852643</v>
      </c>
      <c r="H67" s="133">
        <v>1174358</v>
      </c>
      <c r="I67" s="133">
        <v>9027001</v>
      </c>
      <c r="J67" s="133">
        <v>10593093</v>
      </c>
      <c r="K67" s="133">
        <v>1332220</v>
      </c>
      <c r="L67" s="133">
        <v>11925313</v>
      </c>
      <c r="M67" s="133">
        <v>5247</v>
      </c>
      <c r="N67" s="133">
        <v>1036</v>
      </c>
      <c r="O67" s="133">
        <v>6283</v>
      </c>
      <c r="P67" s="133">
        <v>11931596</v>
      </c>
      <c r="Q67" s="139" t="s">
        <v>134</v>
      </c>
      <c r="R67" s="366"/>
      <c r="S67" s="300"/>
      <c r="T67" s="52"/>
    </row>
    <row r="68" spans="1:20" ht="16.5" customHeight="1" x14ac:dyDescent="0.35">
      <c r="A68" s="352"/>
      <c r="B68" s="364"/>
      <c r="C68" s="140" t="s">
        <v>72</v>
      </c>
      <c r="D68" s="134">
        <f>SUM(D66:D67)</f>
        <v>6746592</v>
      </c>
      <c r="E68" s="182">
        <f t="shared" ref="E68:P68" si="18">SUM(E66:E67)</f>
        <v>701150</v>
      </c>
      <c r="F68" s="182">
        <f t="shared" si="18"/>
        <v>7447742</v>
      </c>
      <c r="G68" s="182">
        <f t="shared" si="18"/>
        <v>13840026</v>
      </c>
      <c r="H68" s="182">
        <f t="shared" si="18"/>
        <v>1928458</v>
      </c>
      <c r="I68" s="182">
        <f t="shared" si="18"/>
        <v>15768484</v>
      </c>
      <c r="J68" s="182">
        <f t="shared" si="18"/>
        <v>20586618</v>
      </c>
      <c r="K68" s="182">
        <f t="shared" si="18"/>
        <v>2629608</v>
      </c>
      <c r="L68" s="182">
        <f t="shared" si="18"/>
        <v>23216226</v>
      </c>
      <c r="M68" s="182">
        <f t="shared" si="18"/>
        <v>27284</v>
      </c>
      <c r="N68" s="182">
        <f t="shared" si="18"/>
        <v>3785</v>
      </c>
      <c r="O68" s="182">
        <f t="shared" si="18"/>
        <v>31069</v>
      </c>
      <c r="P68" s="182">
        <f t="shared" si="18"/>
        <v>23247295</v>
      </c>
      <c r="Q68" s="140" t="s">
        <v>73</v>
      </c>
      <c r="R68" s="367"/>
      <c r="S68" s="300"/>
      <c r="T68" s="52"/>
    </row>
    <row r="69" spans="1:20" ht="16.5" customHeight="1" x14ac:dyDescent="0.35">
      <c r="A69" s="352"/>
      <c r="B69" s="364" t="s">
        <v>96</v>
      </c>
      <c r="C69" s="138" t="s">
        <v>143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8" t="s">
        <v>148</v>
      </c>
      <c r="R69" s="367" t="s">
        <v>97</v>
      </c>
      <c r="S69" s="300"/>
      <c r="T69" s="52"/>
    </row>
    <row r="70" spans="1:20" ht="16.5" customHeight="1" x14ac:dyDescent="0.35">
      <c r="A70" s="352"/>
      <c r="B70" s="363"/>
      <c r="C70" s="139" t="s">
        <v>133</v>
      </c>
      <c r="D70" s="133">
        <v>0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9" t="s">
        <v>134</v>
      </c>
      <c r="R70" s="366"/>
      <c r="S70" s="300"/>
      <c r="T70" s="52"/>
    </row>
    <row r="71" spans="1:20" ht="16.5" customHeight="1" x14ac:dyDescent="0.35">
      <c r="A71" s="352"/>
      <c r="B71" s="364"/>
      <c r="C71" s="140" t="s">
        <v>72</v>
      </c>
      <c r="D71" s="134">
        <v>0</v>
      </c>
      <c r="E71" s="182">
        <v>0</v>
      </c>
      <c r="F71" s="182">
        <v>0</v>
      </c>
      <c r="G71" s="182">
        <v>0</v>
      </c>
      <c r="H71" s="182">
        <v>0</v>
      </c>
      <c r="I71" s="182">
        <v>0</v>
      </c>
      <c r="J71" s="182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2">
        <v>0</v>
      </c>
      <c r="Q71" s="140" t="s">
        <v>73</v>
      </c>
      <c r="R71" s="367"/>
      <c r="S71" s="300"/>
      <c r="T71" s="52"/>
    </row>
    <row r="72" spans="1:20" ht="16.5" customHeight="1" x14ac:dyDescent="0.35">
      <c r="A72" s="352"/>
      <c r="B72" s="364" t="s">
        <v>98</v>
      </c>
      <c r="C72" s="138" t="s">
        <v>143</v>
      </c>
      <c r="D72" s="132">
        <f>D66+D69</f>
        <v>4006142</v>
      </c>
      <c r="E72" s="132">
        <f t="shared" ref="E72:P72" si="19">E66+E69</f>
        <v>543288</v>
      </c>
      <c r="F72" s="132">
        <f t="shared" si="19"/>
        <v>4549430</v>
      </c>
      <c r="G72" s="132">
        <f t="shared" si="19"/>
        <v>5987383</v>
      </c>
      <c r="H72" s="132">
        <f t="shared" si="19"/>
        <v>754100</v>
      </c>
      <c r="I72" s="132">
        <f t="shared" si="19"/>
        <v>6741483</v>
      </c>
      <c r="J72" s="132">
        <f t="shared" si="19"/>
        <v>9993525</v>
      </c>
      <c r="K72" s="132">
        <f t="shared" si="19"/>
        <v>1297388</v>
      </c>
      <c r="L72" s="132">
        <f t="shared" si="19"/>
        <v>11290913</v>
      </c>
      <c r="M72" s="132">
        <f t="shared" si="19"/>
        <v>22037</v>
      </c>
      <c r="N72" s="132">
        <f t="shared" si="19"/>
        <v>2749</v>
      </c>
      <c r="O72" s="132">
        <f t="shared" si="19"/>
        <v>24786</v>
      </c>
      <c r="P72" s="132">
        <f t="shared" si="19"/>
        <v>11315699</v>
      </c>
      <c r="Q72" s="138" t="s">
        <v>148</v>
      </c>
      <c r="R72" s="367" t="s">
        <v>73</v>
      </c>
      <c r="S72" s="300"/>
      <c r="T72" s="52"/>
    </row>
    <row r="73" spans="1:20" ht="16.5" customHeight="1" x14ac:dyDescent="0.35">
      <c r="A73" s="352"/>
      <c r="B73" s="364"/>
      <c r="C73" s="139" t="s">
        <v>133</v>
      </c>
      <c r="D73" s="133">
        <f>D67+D70</f>
        <v>2740450</v>
      </c>
      <c r="E73" s="133">
        <f t="shared" ref="E73:P73" si="20">E67+E70</f>
        <v>157862</v>
      </c>
      <c r="F73" s="133">
        <f t="shared" si="20"/>
        <v>2898312</v>
      </c>
      <c r="G73" s="133">
        <f t="shared" si="20"/>
        <v>7852643</v>
      </c>
      <c r="H73" s="133">
        <f t="shared" si="20"/>
        <v>1174358</v>
      </c>
      <c r="I73" s="133">
        <f t="shared" si="20"/>
        <v>9027001</v>
      </c>
      <c r="J73" s="133">
        <f t="shared" si="20"/>
        <v>10593093</v>
      </c>
      <c r="K73" s="133">
        <f t="shared" si="20"/>
        <v>1332220</v>
      </c>
      <c r="L73" s="133">
        <f t="shared" si="20"/>
        <v>11925313</v>
      </c>
      <c r="M73" s="133">
        <f t="shared" si="20"/>
        <v>5247</v>
      </c>
      <c r="N73" s="133">
        <f t="shared" si="20"/>
        <v>1036</v>
      </c>
      <c r="O73" s="133">
        <f t="shared" si="20"/>
        <v>6283</v>
      </c>
      <c r="P73" s="133">
        <f t="shared" si="20"/>
        <v>11931596</v>
      </c>
      <c r="Q73" s="139" t="s">
        <v>134</v>
      </c>
      <c r="R73" s="367"/>
      <c r="S73" s="300"/>
      <c r="T73" s="52"/>
    </row>
    <row r="74" spans="1:20" ht="16.5" customHeight="1" x14ac:dyDescent="0.35">
      <c r="A74" s="352"/>
      <c r="B74" s="364"/>
      <c r="C74" s="140" t="s">
        <v>72</v>
      </c>
      <c r="D74" s="134">
        <f>SUM(D72:D73)</f>
        <v>6746592</v>
      </c>
      <c r="E74" s="182">
        <f t="shared" ref="E74:P74" si="21">SUM(E72:E73)</f>
        <v>701150</v>
      </c>
      <c r="F74" s="182">
        <f t="shared" si="21"/>
        <v>7447742</v>
      </c>
      <c r="G74" s="182">
        <f t="shared" si="21"/>
        <v>13840026</v>
      </c>
      <c r="H74" s="182">
        <f t="shared" si="21"/>
        <v>1928458</v>
      </c>
      <c r="I74" s="182">
        <f t="shared" si="21"/>
        <v>15768484</v>
      </c>
      <c r="J74" s="182">
        <f t="shared" si="21"/>
        <v>20586618</v>
      </c>
      <c r="K74" s="182">
        <f t="shared" si="21"/>
        <v>2629608</v>
      </c>
      <c r="L74" s="182">
        <f t="shared" si="21"/>
        <v>23216226</v>
      </c>
      <c r="M74" s="182">
        <f t="shared" si="21"/>
        <v>27284</v>
      </c>
      <c r="N74" s="182">
        <f t="shared" si="21"/>
        <v>3785</v>
      </c>
      <c r="O74" s="182">
        <f t="shared" si="21"/>
        <v>31069</v>
      </c>
      <c r="P74" s="182">
        <f t="shared" si="21"/>
        <v>23247295</v>
      </c>
      <c r="Q74" s="140" t="s">
        <v>73</v>
      </c>
      <c r="R74" s="367"/>
      <c r="S74" s="300"/>
      <c r="T74" s="52"/>
    </row>
    <row r="75" spans="1:20" ht="16.5" customHeight="1" x14ac:dyDescent="0.35">
      <c r="A75" s="352" t="s">
        <v>46</v>
      </c>
      <c r="B75" s="364" t="s">
        <v>93</v>
      </c>
      <c r="C75" s="138" t="s">
        <v>143</v>
      </c>
      <c r="D75" s="132">
        <v>7200</v>
      </c>
      <c r="E75" s="132">
        <v>0</v>
      </c>
      <c r="F75" s="132">
        <v>7200</v>
      </c>
      <c r="G75" s="132">
        <v>0</v>
      </c>
      <c r="H75" s="132">
        <v>0</v>
      </c>
      <c r="I75" s="132">
        <v>0</v>
      </c>
      <c r="J75" s="132">
        <v>7200</v>
      </c>
      <c r="K75" s="132">
        <v>0</v>
      </c>
      <c r="L75" s="132">
        <v>7200</v>
      </c>
      <c r="M75" s="132">
        <v>0</v>
      </c>
      <c r="N75" s="132">
        <v>0</v>
      </c>
      <c r="O75" s="132">
        <v>0</v>
      </c>
      <c r="P75" s="132">
        <v>7200</v>
      </c>
      <c r="Q75" s="138" t="s">
        <v>148</v>
      </c>
      <c r="R75" s="367" t="s">
        <v>94</v>
      </c>
      <c r="S75" s="378" t="s">
        <v>47</v>
      </c>
      <c r="T75" s="52"/>
    </row>
    <row r="76" spans="1:20" ht="16.5" customHeight="1" x14ac:dyDescent="0.35">
      <c r="A76" s="352"/>
      <c r="B76" s="363"/>
      <c r="C76" s="139" t="s">
        <v>133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9" t="s">
        <v>134</v>
      </c>
      <c r="R76" s="366"/>
      <c r="S76" s="378"/>
      <c r="T76" s="52"/>
    </row>
    <row r="77" spans="1:20" ht="16.5" customHeight="1" x14ac:dyDescent="0.35">
      <c r="A77" s="352"/>
      <c r="B77" s="364"/>
      <c r="C77" s="140" t="s">
        <v>72</v>
      </c>
      <c r="D77" s="134">
        <f>SUM(D75:D76)</f>
        <v>7200</v>
      </c>
      <c r="E77" s="182">
        <f t="shared" ref="E77:P77" si="22">SUM(E75:E76)</f>
        <v>0</v>
      </c>
      <c r="F77" s="182">
        <f t="shared" si="22"/>
        <v>7200</v>
      </c>
      <c r="G77" s="182">
        <f t="shared" si="22"/>
        <v>0</v>
      </c>
      <c r="H77" s="182">
        <f t="shared" si="22"/>
        <v>0</v>
      </c>
      <c r="I77" s="182">
        <f t="shared" si="22"/>
        <v>0</v>
      </c>
      <c r="J77" s="182">
        <f t="shared" si="22"/>
        <v>7200</v>
      </c>
      <c r="K77" s="182">
        <f t="shared" si="22"/>
        <v>0</v>
      </c>
      <c r="L77" s="182">
        <f t="shared" si="22"/>
        <v>7200</v>
      </c>
      <c r="M77" s="182">
        <f t="shared" si="22"/>
        <v>0</v>
      </c>
      <c r="N77" s="182">
        <f t="shared" si="22"/>
        <v>0</v>
      </c>
      <c r="O77" s="182">
        <f t="shared" si="22"/>
        <v>0</v>
      </c>
      <c r="P77" s="182">
        <f t="shared" si="22"/>
        <v>7200</v>
      </c>
      <c r="Q77" s="140" t="s">
        <v>73</v>
      </c>
      <c r="R77" s="367"/>
      <c r="S77" s="378"/>
      <c r="T77" s="52"/>
    </row>
    <row r="78" spans="1:20" ht="16.5" customHeight="1" x14ac:dyDescent="0.35">
      <c r="A78" s="352"/>
      <c r="B78" s="364" t="s">
        <v>96</v>
      </c>
      <c r="C78" s="138" t="s">
        <v>143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8" t="s">
        <v>148</v>
      </c>
      <c r="R78" s="367" t="s">
        <v>97</v>
      </c>
      <c r="S78" s="378"/>
      <c r="T78" s="52"/>
    </row>
    <row r="79" spans="1:20" ht="16.5" customHeight="1" x14ac:dyDescent="0.35">
      <c r="A79" s="352"/>
      <c r="B79" s="363"/>
      <c r="C79" s="139" t="s">
        <v>133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9" t="s">
        <v>134</v>
      </c>
      <c r="R79" s="366"/>
      <c r="S79" s="378"/>
      <c r="T79" s="52"/>
    </row>
    <row r="80" spans="1:20" ht="16.5" customHeight="1" x14ac:dyDescent="0.35">
      <c r="A80" s="352"/>
      <c r="B80" s="364"/>
      <c r="C80" s="140" t="s">
        <v>72</v>
      </c>
      <c r="D80" s="134">
        <v>0</v>
      </c>
      <c r="E80" s="182">
        <v>0</v>
      </c>
      <c r="F80" s="182">
        <v>0</v>
      </c>
      <c r="G80" s="182">
        <v>0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2">
        <v>0</v>
      </c>
      <c r="O80" s="182">
        <v>0</v>
      </c>
      <c r="P80" s="182">
        <v>0</v>
      </c>
      <c r="Q80" s="140" t="s">
        <v>73</v>
      </c>
      <c r="R80" s="367"/>
      <c r="S80" s="378"/>
      <c r="T80" s="52"/>
    </row>
    <row r="81" spans="1:20" ht="16.5" customHeight="1" x14ac:dyDescent="0.35">
      <c r="A81" s="352"/>
      <c r="B81" s="364" t="s">
        <v>98</v>
      </c>
      <c r="C81" s="138" t="s">
        <v>143</v>
      </c>
      <c r="D81" s="132">
        <f>D75+D78</f>
        <v>7200</v>
      </c>
      <c r="E81" s="132">
        <f t="shared" ref="E81:P81" si="23">E75+E78</f>
        <v>0</v>
      </c>
      <c r="F81" s="132">
        <f t="shared" si="23"/>
        <v>7200</v>
      </c>
      <c r="G81" s="132">
        <f t="shared" si="23"/>
        <v>0</v>
      </c>
      <c r="H81" s="132">
        <f t="shared" si="23"/>
        <v>0</v>
      </c>
      <c r="I81" s="132">
        <f t="shared" si="23"/>
        <v>0</v>
      </c>
      <c r="J81" s="132">
        <f t="shared" si="23"/>
        <v>7200</v>
      </c>
      <c r="K81" s="132">
        <f t="shared" si="23"/>
        <v>0</v>
      </c>
      <c r="L81" s="132">
        <f t="shared" si="23"/>
        <v>7200</v>
      </c>
      <c r="M81" s="132">
        <f t="shared" si="23"/>
        <v>0</v>
      </c>
      <c r="N81" s="132">
        <f t="shared" si="23"/>
        <v>0</v>
      </c>
      <c r="O81" s="132">
        <f t="shared" si="23"/>
        <v>0</v>
      </c>
      <c r="P81" s="132">
        <f t="shared" si="23"/>
        <v>7200</v>
      </c>
      <c r="Q81" s="138" t="s">
        <v>148</v>
      </c>
      <c r="R81" s="367" t="s">
        <v>73</v>
      </c>
      <c r="S81" s="378"/>
      <c r="T81" s="52"/>
    </row>
    <row r="82" spans="1:20" ht="16.5" customHeight="1" x14ac:dyDescent="0.35">
      <c r="A82" s="352"/>
      <c r="B82" s="363"/>
      <c r="C82" s="139" t="s">
        <v>133</v>
      </c>
      <c r="D82" s="133">
        <f>D76+D79</f>
        <v>0</v>
      </c>
      <c r="E82" s="133">
        <f t="shared" ref="E82:P82" si="24">E76+E79</f>
        <v>0</v>
      </c>
      <c r="F82" s="133">
        <f t="shared" si="24"/>
        <v>0</v>
      </c>
      <c r="G82" s="133">
        <f t="shared" si="24"/>
        <v>0</v>
      </c>
      <c r="H82" s="133">
        <f t="shared" si="24"/>
        <v>0</v>
      </c>
      <c r="I82" s="133">
        <f t="shared" si="24"/>
        <v>0</v>
      </c>
      <c r="J82" s="133">
        <f t="shared" si="24"/>
        <v>0</v>
      </c>
      <c r="K82" s="133">
        <f t="shared" si="24"/>
        <v>0</v>
      </c>
      <c r="L82" s="133">
        <f t="shared" si="24"/>
        <v>0</v>
      </c>
      <c r="M82" s="133">
        <f t="shared" si="24"/>
        <v>0</v>
      </c>
      <c r="N82" s="133">
        <f t="shared" si="24"/>
        <v>0</v>
      </c>
      <c r="O82" s="133">
        <f t="shared" si="24"/>
        <v>0</v>
      </c>
      <c r="P82" s="133">
        <f t="shared" si="24"/>
        <v>0</v>
      </c>
      <c r="Q82" s="139" t="s">
        <v>134</v>
      </c>
      <c r="R82" s="366"/>
      <c r="S82" s="378"/>
      <c r="T82" s="52"/>
    </row>
    <row r="83" spans="1:20" ht="16.5" customHeight="1" thickBot="1" x14ac:dyDescent="0.4">
      <c r="A83" s="382"/>
      <c r="B83" s="384"/>
      <c r="C83" s="144" t="s">
        <v>72</v>
      </c>
      <c r="D83" s="135">
        <f>SUM(D81:D82)</f>
        <v>7200</v>
      </c>
      <c r="E83" s="135">
        <f t="shared" ref="E83:P83" si="25">SUM(E81:E82)</f>
        <v>0</v>
      </c>
      <c r="F83" s="135">
        <f t="shared" si="25"/>
        <v>7200</v>
      </c>
      <c r="G83" s="135">
        <f t="shared" si="25"/>
        <v>0</v>
      </c>
      <c r="H83" s="135">
        <f t="shared" si="25"/>
        <v>0</v>
      </c>
      <c r="I83" s="135">
        <f t="shared" si="25"/>
        <v>0</v>
      </c>
      <c r="J83" s="135">
        <f t="shared" si="25"/>
        <v>7200</v>
      </c>
      <c r="K83" s="135">
        <f t="shared" si="25"/>
        <v>0</v>
      </c>
      <c r="L83" s="135">
        <f t="shared" si="25"/>
        <v>7200</v>
      </c>
      <c r="M83" s="135">
        <f t="shared" si="25"/>
        <v>0</v>
      </c>
      <c r="N83" s="135">
        <f t="shared" si="25"/>
        <v>0</v>
      </c>
      <c r="O83" s="135">
        <f t="shared" si="25"/>
        <v>0</v>
      </c>
      <c r="P83" s="135">
        <f t="shared" si="25"/>
        <v>7200</v>
      </c>
      <c r="Q83" s="144" t="s">
        <v>73</v>
      </c>
      <c r="R83" s="385"/>
      <c r="S83" s="383"/>
      <c r="T83" s="52"/>
    </row>
    <row r="84" spans="1:20" ht="7.5" customHeight="1" thickTop="1" x14ac:dyDescent="0.35">
      <c r="A84" s="28"/>
      <c r="B84" s="28"/>
      <c r="C84" s="14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45"/>
      <c r="R84" s="111"/>
      <c r="S84" s="113"/>
      <c r="T84" s="28"/>
    </row>
    <row r="85" spans="1:20" ht="17.25" customHeight="1" x14ac:dyDescent="0.35">
      <c r="A85" s="345" t="s">
        <v>189</v>
      </c>
      <c r="B85" s="345"/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52"/>
    </row>
    <row r="86" spans="1:20" ht="18.75" customHeight="1" x14ac:dyDescent="0.35">
      <c r="A86" s="346" t="s">
        <v>198</v>
      </c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52"/>
    </row>
    <row r="87" spans="1:20" ht="21" customHeight="1" thickBot="1" x14ac:dyDescent="0.4">
      <c r="A87" s="397" t="s">
        <v>157</v>
      </c>
      <c r="B87" s="397"/>
      <c r="C87" s="397"/>
      <c r="D87" s="396"/>
      <c r="F87" s="120"/>
      <c r="G87" s="121"/>
      <c r="H87" s="121"/>
      <c r="I87" s="121"/>
      <c r="J87" s="121"/>
      <c r="K87" s="121"/>
      <c r="L87" s="121"/>
      <c r="M87" s="121"/>
      <c r="P87" s="398"/>
      <c r="Q87" s="399" t="s">
        <v>158</v>
      </c>
      <c r="R87" s="399"/>
      <c r="S87" s="399"/>
      <c r="T87" s="52"/>
    </row>
    <row r="88" spans="1:20" ht="12.65" customHeight="1" thickTop="1" x14ac:dyDescent="0.35">
      <c r="A88" s="348" t="s">
        <v>19</v>
      </c>
      <c r="B88" s="351" t="s">
        <v>76</v>
      </c>
      <c r="C88" s="354" t="s">
        <v>159</v>
      </c>
      <c r="D88" s="357" t="s">
        <v>160</v>
      </c>
      <c r="E88" s="357"/>
      <c r="F88" s="357"/>
      <c r="G88" s="357"/>
      <c r="H88" s="357"/>
      <c r="I88" s="357"/>
      <c r="J88" s="357"/>
      <c r="K88" s="357"/>
      <c r="L88" s="357"/>
      <c r="M88" s="357" t="s">
        <v>161</v>
      </c>
      <c r="N88" s="357"/>
      <c r="O88" s="357"/>
      <c r="P88" s="368" t="s">
        <v>162</v>
      </c>
      <c r="Q88" s="369" t="s">
        <v>163</v>
      </c>
      <c r="R88" s="372" t="s">
        <v>84</v>
      </c>
      <c r="S88" s="375" t="s">
        <v>164</v>
      </c>
      <c r="T88" s="52"/>
    </row>
    <row r="89" spans="1:20" ht="12.65" customHeight="1" x14ac:dyDescent="0.35">
      <c r="A89" s="349"/>
      <c r="B89" s="352"/>
      <c r="C89" s="355"/>
      <c r="D89" s="358" t="s">
        <v>165</v>
      </c>
      <c r="E89" s="358"/>
      <c r="F89" s="358"/>
      <c r="G89" s="358" t="s">
        <v>166</v>
      </c>
      <c r="H89" s="358"/>
      <c r="I89" s="358"/>
      <c r="J89" s="358" t="s">
        <v>111</v>
      </c>
      <c r="K89" s="358"/>
      <c r="L89" s="358"/>
      <c r="M89" s="358"/>
      <c r="N89" s="358"/>
      <c r="O89" s="358"/>
      <c r="P89" s="359"/>
      <c r="Q89" s="370"/>
      <c r="R89" s="373"/>
      <c r="S89" s="376"/>
      <c r="T89" s="52"/>
    </row>
    <row r="90" spans="1:20" ht="12.65" customHeight="1" x14ac:dyDescent="0.35">
      <c r="A90" s="349"/>
      <c r="B90" s="352"/>
      <c r="C90" s="355"/>
      <c r="D90" s="131" t="s">
        <v>167</v>
      </c>
      <c r="E90" s="131" t="s">
        <v>168</v>
      </c>
      <c r="F90" s="131" t="s">
        <v>169</v>
      </c>
      <c r="G90" s="131" t="s">
        <v>167</v>
      </c>
      <c r="H90" s="131" t="s">
        <v>168</v>
      </c>
      <c r="I90" s="131" t="s">
        <v>170</v>
      </c>
      <c r="J90" s="131" t="s">
        <v>171</v>
      </c>
      <c r="K90" s="131" t="s">
        <v>168</v>
      </c>
      <c r="L90" s="131" t="s">
        <v>170</v>
      </c>
      <c r="M90" s="131" t="s">
        <v>167</v>
      </c>
      <c r="N90" s="131" t="s">
        <v>172</v>
      </c>
      <c r="O90" s="131" t="s">
        <v>170</v>
      </c>
      <c r="P90" s="359"/>
      <c r="Q90" s="370"/>
      <c r="R90" s="373"/>
      <c r="S90" s="376"/>
      <c r="T90" s="52"/>
    </row>
    <row r="91" spans="1:20" ht="12.65" customHeight="1" x14ac:dyDescent="0.35">
      <c r="A91" s="349"/>
      <c r="B91" s="352"/>
      <c r="C91" s="355"/>
      <c r="D91" s="358" t="s">
        <v>173</v>
      </c>
      <c r="E91" s="358"/>
      <c r="F91" s="358"/>
      <c r="G91" s="358"/>
      <c r="H91" s="358"/>
      <c r="I91" s="358"/>
      <c r="J91" s="358" t="s">
        <v>73</v>
      </c>
      <c r="K91" s="358"/>
      <c r="L91" s="358"/>
      <c r="M91" s="358" t="s">
        <v>174</v>
      </c>
      <c r="N91" s="358"/>
      <c r="O91" s="358"/>
      <c r="P91" s="359" t="s">
        <v>73</v>
      </c>
      <c r="Q91" s="370"/>
      <c r="R91" s="373"/>
      <c r="S91" s="376"/>
      <c r="T91" s="52"/>
    </row>
    <row r="92" spans="1:20" ht="12.65" customHeight="1" x14ac:dyDescent="0.35">
      <c r="A92" s="349"/>
      <c r="B92" s="352"/>
      <c r="C92" s="355"/>
      <c r="D92" s="358" t="s">
        <v>146</v>
      </c>
      <c r="E92" s="358"/>
      <c r="F92" s="358"/>
      <c r="G92" s="358" t="s">
        <v>175</v>
      </c>
      <c r="H92" s="358"/>
      <c r="I92" s="358"/>
      <c r="J92" s="358"/>
      <c r="K92" s="358"/>
      <c r="L92" s="358"/>
      <c r="M92" s="358"/>
      <c r="N92" s="358"/>
      <c r="O92" s="358"/>
      <c r="P92" s="359"/>
      <c r="Q92" s="370"/>
      <c r="R92" s="373"/>
      <c r="S92" s="376"/>
      <c r="T92" s="52"/>
    </row>
    <row r="93" spans="1:20" ht="12.65" customHeight="1" x14ac:dyDescent="0.35">
      <c r="A93" s="350"/>
      <c r="B93" s="353"/>
      <c r="C93" s="356"/>
      <c r="D93" s="137" t="s">
        <v>150</v>
      </c>
      <c r="E93" s="137" t="s">
        <v>153</v>
      </c>
      <c r="F93" s="137" t="s">
        <v>73</v>
      </c>
      <c r="G93" s="137" t="s">
        <v>150</v>
      </c>
      <c r="H93" s="137" t="s">
        <v>153</v>
      </c>
      <c r="I93" s="137" t="s">
        <v>73</v>
      </c>
      <c r="J93" s="137" t="s">
        <v>150</v>
      </c>
      <c r="K93" s="137" t="s">
        <v>153</v>
      </c>
      <c r="L93" s="137" t="s">
        <v>73</v>
      </c>
      <c r="M93" s="137" t="s">
        <v>150</v>
      </c>
      <c r="N93" s="137" t="s">
        <v>153</v>
      </c>
      <c r="O93" s="137" t="s">
        <v>73</v>
      </c>
      <c r="P93" s="360"/>
      <c r="Q93" s="371"/>
      <c r="R93" s="374"/>
      <c r="S93" s="377"/>
      <c r="T93" s="52"/>
    </row>
    <row r="94" spans="1:20" ht="19.100000000000001" customHeight="1" x14ac:dyDescent="0.35">
      <c r="A94" s="386" t="s">
        <v>48</v>
      </c>
      <c r="B94" s="387" t="s">
        <v>93</v>
      </c>
      <c r="C94" s="152" t="s">
        <v>143</v>
      </c>
      <c r="D94" s="153">
        <v>5400</v>
      </c>
      <c r="E94" s="153">
        <v>0</v>
      </c>
      <c r="F94" s="153">
        <v>5400</v>
      </c>
      <c r="G94" s="153">
        <v>3600</v>
      </c>
      <c r="H94" s="153">
        <v>2400</v>
      </c>
      <c r="I94" s="153">
        <v>6000</v>
      </c>
      <c r="J94" s="153">
        <v>9000</v>
      </c>
      <c r="K94" s="153">
        <v>2400</v>
      </c>
      <c r="L94" s="153">
        <v>11400</v>
      </c>
      <c r="M94" s="153">
        <v>1150</v>
      </c>
      <c r="N94" s="153">
        <v>500</v>
      </c>
      <c r="O94" s="153">
        <v>1650</v>
      </c>
      <c r="P94" s="153">
        <v>13050</v>
      </c>
      <c r="Q94" s="152" t="s">
        <v>148</v>
      </c>
      <c r="R94" s="388" t="s">
        <v>94</v>
      </c>
      <c r="S94" s="389" t="s">
        <v>49</v>
      </c>
      <c r="T94" s="52"/>
    </row>
    <row r="95" spans="1:20" ht="19.100000000000001" customHeight="1" x14ac:dyDescent="0.35">
      <c r="A95" s="352"/>
      <c r="B95" s="363"/>
      <c r="C95" s="139" t="s">
        <v>133</v>
      </c>
      <c r="D95" s="133">
        <v>0</v>
      </c>
      <c r="E95" s="133">
        <v>0</v>
      </c>
      <c r="F95" s="133">
        <v>0</v>
      </c>
      <c r="G95" s="133">
        <v>0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9" t="s">
        <v>134</v>
      </c>
      <c r="R95" s="366"/>
      <c r="S95" s="378"/>
      <c r="T95" s="52"/>
    </row>
    <row r="96" spans="1:20" ht="19.100000000000001" customHeight="1" x14ac:dyDescent="0.35">
      <c r="A96" s="352"/>
      <c r="B96" s="364"/>
      <c r="C96" s="140" t="s">
        <v>72</v>
      </c>
      <c r="D96" s="134">
        <f>SUM(D94:D95)</f>
        <v>5400</v>
      </c>
      <c r="E96" s="182">
        <f t="shared" ref="E96:P96" si="26">SUM(E94:E95)</f>
        <v>0</v>
      </c>
      <c r="F96" s="182">
        <f t="shared" si="26"/>
        <v>5400</v>
      </c>
      <c r="G96" s="182">
        <f t="shared" si="26"/>
        <v>3600</v>
      </c>
      <c r="H96" s="182">
        <f t="shared" si="26"/>
        <v>2400</v>
      </c>
      <c r="I96" s="182">
        <f t="shared" si="26"/>
        <v>6000</v>
      </c>
      <c r="J96" s="182">
        <f t="shared" si="26"/>
        <v>9000</v>
      </c>
      <c r="K96" s="182">
        <f t="shared" si="26"/>
        <v>2400</v>
      </c>
      <c r="L96" s="182">
        <f t="shared" si="26"/>
        <v>11400</v>
      </c>
      <c r="M96" s="182">
        <f t="shared" si="26"/>
        <v>1150</v>
      </c>
      <c r="N96" s="182">
        <f t="shared" si="26"/>
        <v>500</v>
      </c>
      <c r="O96" s="182">
        <f t="shared" si="26"/>
        <v>1650</v>
      </c>
      <c r="P96" s="182">
        <f t="shared" si="26"/>
        <v>13050</v>
      </c>
      <c r="Q96" s="140" t="s">
        <v>73</v>
      </c>
      <c r="R96" s="367"/>
      <c r="S96" s="378"/>
      <c r="T96" s="52"/>
    </row>
    <row r="97" spans="1:20" ht="19.100000000000001" customHeight="1" x14ac:dyDescent="0.35">
      <c r="A97" s="352"/>
      <c r="B97" s="364" t="s">
        <v>106</v>
      </c>
      <c r="C97" s="138" t="s">
        <v>143</v>
      </c>
      <c r="D97" s="132">
        <v>230400</v>
      </c>
      <c r="E97" s="132">
        <v>59400</v>
      </c>
      <c r="F97" s="132">
        <v>289800</v>
      </c>
      <c r="G97" s="132">
        <v>756600</v>
      </c>
      <c r="H97" s="132">
        <v>0</v>
      </c>
      <c r="I97" s="132">
        <v>756600</v>
      </c>
      <c r="J97" s="132">
        <v>987000</v>
      </c>
      <c r="K97" s="132">
        <v>59400</v>
      </c>
      <c r="L97" s="132">
        <v>1046400</v>
      </c>
      <c r="M97" s="132">
        <v>0</v>
      </c>
      <c r="N97" s="132">
        <v>0</v>
      </c>
      <c r="O97" s="132">
        <v>0</v>
      </c>
      <c r="P97" s="132">
        <v>1046400</v>
      </c>
      <c r="Q97" s="138" t="s">
        <v>148</v>
      </c>
      <c r="R97" s="298" t="s">
        <v>107</v>
      </c>
      <c r="S97" s="378"/>
      <c r="T97" s="52"/>
    </row>
    <row r="98" spans="1:20" ht="19.100000000000001" customHeight="1" x14ac:dyDescent="0.35">
      <c r="A98" s="352"/>
      <c r="B98" s="363"/>
      <c r="C98" s="139" t="s">
        <v>133</v>
      </c>
      <c r="D98" s="133">
        <v>0</v>
      </c>
      <c r="E98" s="133">
        <v>0</v>
      </c>
      <c r="F98" s="133">
        <v>0</v>
      </c>
      <c r="G98" s="133">
        <v>14400</v>
      </c>
      <c r="H98" s="133">
        <v>0</v>
      </c>
      <c r="I98" s="133">
        <v>14400</v>
      </c>
      <c r="J98" s="133">
        <v>14400</v>
      </c>
      <c r="K98" s="133">
        <v>0</v>
      </c>
      <c r="L98" s="133">
        <v>14400</v>
      </c>
      <c r="M98" s="133">
        <v>0</v>
      </c>
      <c r="N98" s="133">
        <v>0</v>
      </c>
      <c r="O98" s="133">
        <v>0</v>
      </c>
      <c r="P98" s="133">
        <v>14400</v>
      </c>
      <c r="Q98" s="139" t="s">
        <v>134</v>
      </c>
      <c r="R98" s="390"/>
      <c r="S98" s="378"/>
      <c r="T98" s="52"/>
    </row>
    <row r="99" spans="1:20" ht="19.100000000000001" customHeight="1" x14ac:dyDescent="0.35">
      <c r="A99" s="352"/>
      <c r="B99" s="364"/>
      <c r="C99" s="140" t="s">
        <v>72</v>
      </c>
      <c r="D99" s="134">
        <f>SUM(D97:D98)</f>
        <v>230400</v>
      </c>
      <c r="E99" s="182">
        <f t="shared" ref="E99:P99" si="27">SUM(E97:E98)</f>
        <v>59400</v>
      </c>
      <c r="F99" s="182">
        <f t="shared" si="27"/>
        <v>289800</v>
      </c>
      <c r="G99" s="182">
        <f t="shared" si="27"/>
        <v>771000</v>
      </c>
      <c r="H99" s="182">
        <f t="shared" si="27"/>
        <v>0</v>
      </c>
      <c r="I99" s="182">
        <f t="shared" si="27"/>
        <v>771000</v>
      </c>
      <c r="J99" s="182">
        <f t="shared" si="27"/>
        <v>1001400</v>
      </c>
      <c r="K99" s="182">
        <f t="shared" si="27"/>
        <v>59400</v>
      </c>
      <c r="L99" s="182">
        <f t="shared" si="27"/>
        <v>1060800</v>
      </c>
      <c r="M99" s="182">
        <f t="shared" si="27"/>
        <v>0</v>
      </c>
      <c r="N99" s="182">
        <f t="shared" si="27"/>
        <v>0</v>
      </c>
      <c r="O99" s="182">
        <f t="shared" si="27"/>
        <v>0</v>
      </c>
      <c r="P99" s="182">
        <f t="shared" si="27"/>
        <v>1060800</v>
      </c>
      <c r="Q99" s="140" t="s">
        <v>73</v>
      </c>
      <c r="R99" s="298"/>
      <c r="S99" s="378"/>
      <c r="T99" s="52"/>
    </row>
    <row r="100" spans="1:20" ht="19.100000000000001" customHeight="1" x14ac:dyDescent="0.35">
      <c r="A100" s="352"/>
      <c r="B100" s="364" t="s">
        <v>98</v>
      </c>
      <c r="C100" s="138" t="s">
        <v>143</v>
      </c>
      <c r="D100" s="132">
        <f>D94+D97</f>
        <v>235800</v>
      </c>
      <c r="E100" s="132">
        <f t="shared" ref="E100:P100" si="28">E94+E97</f>
        <v>59400</v>
      </c>
      <c r="F100" s="132">
        <f t="shared" si="28"/>
        <v>295200</v>
      </c>
      <c r="G100" s="132">
        <f t="shared" si="28"/>
        <v>760200</v>
      </c>
      <c r="H100" s="132">
        <f t="shared" si="28"/>
        <v>2400</v>
      </c>
      <c r="I100" s="132">
        <f t="shared" si="28"/>
        <v>762600</v>
      </c>
      <c r="J100" s="132">
        <f t="shared" si="28"/>
        <v>996000</v>
      </c>
      <c r="K100" s="132">
        <f t="shared" si="28"/>
        <v>61800</v>
      </c>
      <c r="L100" s="132">
        <f t="shared" si="28"/>
        <v>1057800</v>
      </c>
      <c r="M100" s="132">
        <f t="shared" si="28"/>
        <v>1150</v>
      </c>
      <c r="N100" s="132">
        <f t="shared" si="28"/>
        <v>500</v>
      </c>
      <c r="O100" s="132">
        <f t="shared" si="28"/>
        <v>1650</v>
      </c>
      <c r="P100" s="132">
        <f t="shared" si="28"/>
        <v>1059450</v>
      </c>
      <c r="Q100" s="138" t="s">
        <v>148</v>
      </c>
      <c r="R100" s="367" t="s">
        <v>73</v>
      </c>
      <c r="S100" s="378"/>
      <c r="T100" s="52"/>
    </row>
    <row r="101" spans="1:20" ht="19.100000000000001" customHeight="1" x14ac:dyDescent="0.35">
      <c r="A101" s="352"/>
      <c r="B101" s="363"/>
      <c r="C101" s="139" t="s">
        <v>133</v>
      </c>
      <c r="D101" s="133">
        <f>D95+D98</f>
        <v>0</v>
      </c>
      <c r="E101" s="133">
        <f t="shared" ref="E101:P101" si="29">E95+E98</f>
        <v>0</v>
      </c>
      <c r="F101" s="133">
        <f t="shared" si="29"/>
        <v>0</v>
      </c>
      <c r="G101" s="133">
        <f t="shared" si="29"/>
        <v>14400</v>
      </c>
      <c r="H101" s="133">
        <f t="shared" si="29"/>
        <v>0</v>
      </c>
      <c r="I101" s="133">
        <f t="shared" si="29"/>
        <v>14400</v>
      </c>
      <c r="J101" s="133">
        <f t="shared" si="29"/>
        <v>14400</v>
      </c>
      <c r="K101" s="133">
        <f t="shared" si="29"/>
        <v>0</v>
      </c>
      <c r="L101" s="133">
        <f t="shared" si="29"/>
        <v>14400</v>
      </c>
      <c r="M101" s="133">
        <f t="shared" si="29"/>
        <v>0</v>
      </c>
      <c r="N101" s="133">
        <f t="shared" si="29"/>
        <v>0</v>
      </c>
      <c r="O101" s="133">
        <f t="shared" si="29"/>
        <v>0</v>
      </c>
      <c r="P101" s="133">
        <f t="shared" si="29"/>
        <v>14400</v>
      </c>
      <c r="Q101" s="139" t="s">
        <v>134</v>
      </c>
      <c r="R101" s="366"/>
      <c r="S101" s="378"/>
      <c r="T101" s="52"/>
    </row>
    <row r="102" spans="1:20" ht="19.100000000000001" customHeight="1" x14ac:dyDescent="0.35">
      <c r="A102" s="352"/>
      <c r="B102" s="364"/>
      <c r="C102" s="140" t="s">
        <v>72</v>
      </c>
      <c r="D102" s="134">
        <f>SUM(D100:D101)</f>
        <v>235800</v>
      </c>
      <c r="E102" s="182">
        <f t="shared" ref="E102:P102" si="30">SUM(E100:E101)</f>
        <v>59400</v>
      </c>
      <c r="F102" s="182">
        <f t="shared" si="30"/>
        <v>295200</v>
      </c>
      <c r="G102" s="182">
        <f t="shared" si="30"/>
        <v>774600</v>
      </c>
      <c r="H102" s="182">
        <f t="shared" si="30"/>
        <v>2400</v>
      </c>
      <c r="I102" s="182">
        <f t="shared" si="30"/>
        <v>777000</v>
      </c>
      <c r="J102" s="182">
        <f t="shared" si="30"/>
        <v>1010400</v>
      </c>
      <c r="K102" s="182">
        <f t="shared" si="30"/>
        <v>61800</v>
      </c>
      <c r="L102" s="182">
        <f t="shared" si="30"/>
        <v>1072200</v>
      </c>
      <c r="M102" s="182">
        <f t="shared" si="30"/>
        <v>1150</v>
      </c>
      <c r="N102" s="182">
        <f t="shared" si="30"/>
        <v>500</v>
      </c>
      <c r="O102" s="182">
        <f t="shared" si="30"/>
        <v>1650</v>
      </c>
      <c r="P102" s="182">
        <f t="shared" si="30"/>
        <v>1073850</v>
      </c>
      <c r="Q102" s="140" t="s">
        <v>73</v>
      </c>
      <c r="R102" s="367"/>
      <c r="S102" s="378"/>
      <c r="T102" s="52"/>
    </row>
    <row r="103" spans="1:20" ht="19.100000000000001" customHeight="1" x14ac:dyDescent="0.35">
      <c r="A103" s="352" t="s">
        <v>50</v>
      </c>
      <c r="B103" s="364" t="s">
        <v>93</v>
      </c>
      <c r="C103" s="138" t="s">
        <v>143</v>
      </c>
      <c r="D103" s="132">
        <v>1738090</v>
      </c>
      <c r="E103" s="132">
        <v>296395</v>
      </c>
      <c r="F103" s="132">
        <v>2034485</v>
      </c>
      <c r="G103" s="132">
        <v>2394570</v>
      </c>
      <c r="H103" s="132">
        <v>327660</v>
      </c>
      <c r="I103" s="132">
        <v>2722230</v>
      </c>
      <c r="J103" s="132">
        <v>4132660</v>
      </c>
      <c r="K103" s="132">
        <v>624055</v>
      </c>
      <c r="L103" s="132">
        <v>4756715</v>
      </c>
      <c r="M103" s="132">
        <v>386709</v>
      </c>
      <c r="N103" s="132">
        <v>47960</v>
      </c>
      <c r="O103" s="132">
        <v>434669</v>
      </c>
      <c r="P103" s="132">
        <v>5191384</v>
      </c>
      <c r="Q103" s="138" t="s">
        <v>148</v>
      </c>
      <c r="R103" s="367" t="s">
        <v>94</v>
      </c>
      <c r="S103" s="378" t="s">
        <v>51</v>
      </c>
      <c r="T103" s="52"/>
    </row>
    <row r="104" spans="1:20" ht="19.100000000000001" customHeight="1" x14ac:dyDescent="0.35">
      <c r="A104" s="352"/>
      <c r="B104" s="363"/>
      <c r="C104" s="139" t="s">
        <v>133</v>
      </c>
      <c r="D104" s="133">
        <v>133200</v>
      </c>
      <c r="E104" s="133">
        <v>202840</v>
      </c>
      <c r="F104" s="133">
        <v>336040</v>
      </c>
      <c r="G104" s="133">
        <v>389008</v>
      </c>
      <c r="H104" s="133">
        <v>34200</v>
      </c>
      <c r="I104" s="133">
        <v>423208</v>
      </c>
      <c r="J104" s="133">
        <v>522208</v>
      </c>
      <c r="K104" s="133">
        <v>237040</v>
      </c>
      <c r="L104" s="133">
        <v>759248</v>
      </c>
      <c r="M104" s="133">
        <v>44580</v>
      </c>
      <c r="N104" s="133">
        <v>7020</v>
      </c>
      <c r="O104" s="133">
        <v>51600</v>
      </c>
      <c r="P104" s="133">
        <v>810848</v>
      </c>
      <c r="Q104" s="139" t="s">
        <v>134</v>
      </c>
      <c r="R104" s="366"/>
      <c r="S104" s="378"/>
      <c r="T104" s="52"/>
    </row>
    <row r="105" spans="1:20" ht="19.100000000000001" customHeight="1" x14ac:dyDescent="0.35">
      <c r="A105" s="352"/>
      <c r="B105" s="364"/>
      <c r="C105" s="140" t="s">
        <v>72</v>
      </c>
      <c r="D105" s="134">
        <f>SUM(D103:D104)</f>
        <v>1871290</v>
      </c>
      <c r="E105" s="182">
        <f t="shared" ref="E105:P105" si="31">SUM(E103:E104)</f>
        <v>499235</v>
      </c>
      <c r="F105" s="182">
        <f t="shared" si="31"/>
        <v>2370525</v>
      </c>
      <c r="G105" s="182">
        <f t="shared" si="31"/>
        <v>2783578</v>
      </c>
      <c r="H105" s="182">
        <f t="shared" si="31"/>
        <v>361860</v>
      </c>
      <c r="I105" s="182">
        <f t="shared" si="31"/>
        <v>3145438</v>
      </c>
      <c r="J105" s="182">
        <f t="shared" si="31"/>
        <v>4654868</v>
      </c>
      <c r="K105" s="182">
        <f t="shared" si="31"/>
        <v>861095</v>
      </c>
      <c r="L105" s="182">
        <f t="shared" si="31"/>
        <v>5515963</v>
      </c>
      <c r="M105" s="182">
        <f t="shared" si="31"/>
        <v>431289</v>
      </c>
      <c r="N105" s="182">
        <f t="shared" si="31"/>
        <v>54980</v>
      </c>
      <c r="O105" s="182">
        <f t="shared" si="31"/>
        <v>486269</v>
      </c>
      <c r="P105" s="182">
        <f t="shared" si="31"/>
        <v>6002232</v>
      </c>
      <c r="Q105" s="140" t="s">
        <v>73</v>
      </c>
      <c r="R105" s="367"/>
      <c r="S105" s="378"/>
      <c r="T105" s="52"/>
    </row>
    <row r="106" spans="1:20" ht="19.100000000000001" customHeight="1" x14ac:dyDescent="0.35">
      <c r="A106" s="352"/>
      <c r="B106" s="364" t="s">
        <v>96</v>
      </c>
      <c r="C106" s="138" t="s">
        <v>143</v>
      </c>
      <c r="D106" s="132">
        <v>3170685</v>
      </c>
      <c r="E106" s="132">
        <v>409056</v>
      </c>
      <c r="F106" s="132">
        <v>3579741</v>
      </c>
      <c r="G106" s="132">
        <v>559288</v>
      </c>
      <c r="H106" s="132">
        <v>138138</v>
      </c>
      <c r="I106" s="132">
        <v>697426</v>
      </c>
      <c r="J106" s="132">
        <v>3729973</v>
      </c>
      <c r="K106" s="132">
        <v>547194</v>
      </c>
      <c r="L106" s="132">
        <v>4277167</v>
      </c>
      <c r="M106" s="132">
        <v>1167770</v>
      </c>
      <c r="N106" s="132">
        <v>132550</v>
      </c>
      <c r="O106" s="132">
        <v>1300320</v>
      </c>
      <c r="P106" s="132">
        <v>5577487</v>
      </c>
      <c r="Q106" s="138" t="s">
        <v>148</v>
      </c>
      <c r="R106" s="367" t="s">
        <v>97</v>
      </c>
      <c r="S106" s="378"/>
      <c r="T106" s="52"/>
    </row>
    <row r="107" spans="1:20" ht="19.100000000000001" customHeight="1" x14ac:dyDescent="0.35">
      <c r="A107" s="352"/>
      <c r="B107" s="363"/>
      <c r="C107" s="139" t="s">
        <v>133</v>
      </c>
      <c r="D107" s="133">
        <v>10800</v>
      </c>
      <c r="E107" s="133">
        <v>0</v>
      </c>
      <c r="F107" s="133">
        <v>10800</v>
      </c>
      <c r="G107" s="133">
        <v>339840</v>
      </c>
      <c r="H107" s="133">
        <v>0</v>
      </c>
      <c r="I107" s="133">
        <v>339840</v>
      </c>
      <c r="J107" s="133">
        <v>350640</v>
      </c>
      <c r="K107" s="133">
        <v>0</v>
      </c>
      <c r="L107" s="133">
        <v>350640</v>
      </c>
      <c r="M107" s="133">
        <v>3000</v>
      </c>
      <c r="N107" s="133">
        <v>0</v>
      </c>
      <c r="O107" s="133">
        <v>3000</v>
      </c>
      <c r="P107" s="133">
        <v>353640</v>
      </c>
      <c r="Q107" s="139" t="s">
        <v>134</v>
      </c>
      <c r="R107" s="366"/>
      <c r="S107" s="378"/>
      <c r="T107" s="52"/>
    </row>
    <row r="108" spans="1:20" ht="19.100000000000001" customHeight="1" x14ac:dyDescent="0.35">
      <c r="A108" s="352"/>
      <c r="B108" s="364"/>
      <c r="C108" s="140" t="s">
        <v>72</v>
      </c>
      <c r="D108" s="134">
        <f>SUM(D106:D107)</f>
        <v>3181485</v>
      </c>
      <c r="E108" s="182">
        <f t="shared" ref="E108:P108" si="32">SUM(E106:E107)</f>
        <v>409056</v>
      </c>
      <c r="F108" s="182">
        <f t="shared" si="32"/>
        <v>3590541</v>
      </c>
      <c r="G108" s="182">
        <f t="shared" si="32"/>
        <v>899128</v>
      </c>
      <c r="H108" s="182">
        <f t="shared" si="32"/>
        <v>138138</v>
      </c>
      <c r="I108" s="182">
        <f t="shared" si="32"/>
        <v>1037266</v>
      </c>
      <c r="J108" s="182">
        <f t="shared" si="32"/>
        <v>4080613</v>
      </c>
      <c r="K108" s="182">
        <f t="shared" si="32"/>
        <v>547194</v>
      </c>
      <c r="L108" s="182">
        <f t="shared" si="32"/>
        <v>4627807</v>
      </c>
      <c r="M108" s="182">
        <f t="shared" si="32"/>
        <v>1170770</v>
      </c>
      <c r="N108" s="182">
        <f t="shared" si="32"/>
        <v>132550</v>
      </c>
      <c r="O108" s="182">
        <f t="shared" si="32"/>
        <v>1303320</v>
      </c>
      <c r="P108" s="182">
        <f t="shared" si="32"/>
        <v>5931127</v>
      </c>
      <c r="Q108" s="140" t="s">
        <v>73</v>
      </c>
      <c r="R108" s="367"/>
      <c r="S108" s="378"/>
      <c r="T108" s="52"/>
    </row>
    <row r="109" spans="1:20" ht="19.100000000000001" customHeight="1" x14ac:dyDescent="0.35">
      <c r="A109" s="352"/>
      <c r="B109" s="364" t="s">
        <v>98</v>
      </c>
      <c r="C109" s="138" t="s">
        <v>143</v>
      </c>
      <c r="D109" s="132">
        <f>D103+D106</f>
        <v>4908775</v>
      </c>
      <c r="E109" s="132">
        <f t="shared" ref="E109:P109" si="33">E103+E106</f>
        <v>705451</v>
      </c>
      <c r="F109" s="132">
        <f t="shared" si="33"/>
        <v>5614226</v>
      </c>
      <c r="G109" s="132">
        <f t="shared" si="33"/>
        <v>2953858</v>
      </c>
      <c r="H109" s="132">
        <f t="shared" si="33"/>
        <v>465798</v>
      </c>
      <c r="I109" s="132">
        <f t="shared" si="33"/>
        <v>3419656</v>
      </c>
      <c r="J109" s="132">
        <f t="shared" si="33"/>
        <v>7862633</v>
      </c>
      <c r="K109" s="132">
        <f t="shared" si="33"/>
        <v>1171249</v>
      </c>
      <c r="L109" s="132">
        <f t="shared" si="33"/>
        <v>9033882</v>
      </c>
      <c r="M109" s="132">
        <f t="shared" si="33"/>
        <v>1554479</v>
      </c>
      <c r="N109" s="132">
        <f t="shared" si="33"/>
        <v>180510</v>
      </c>
      <c r="O109" s="132">
        <f t="shared" si="33"/>
        <v>1734989</v>
      </c>
      <c r="P109" s="132">
        <f t="shared" si="33"/>
        <v>10768871</v>
      </c>
      <c r="Q109" s="138" t="s">
        <v>148</v>
      </c>
      <c r="R109" s="367" t="s">
        <v>73</v>
      </c>
      <c r="S109" s="378"/>
      <c r="T109" s="52"/>
    </row>
    <row r="110" spans="1:20" ht="19.100000000000001" customHeight="1" x14ac:dyDescent="0.35">
      <c r="A110" s="352"/>
      <c r="B110" s="363"/>
      <c r="C110" s="139" t="s">
        <v>133</v>
      </c>
      <c r="D110" s="133">
        <f>D104+D107</f>
        <v>144000</v>
      </c>
      <c r="E110" s="133">
        <f t="shared" ref="E110:P110" si="34">E104+E107</f>
        <v>202840</v>
      </c>
      <c r="F110" s="133">
        <f t="shared" si="34"/>
        <v>346840</v>
      </c>
      <c r="G110" s="133">
        <f t="shared" si="34"/>
        <v>728848</v>
      </c>
      <c r="H110" s="133">
        <f t="shared" si="34"/>
        <v>34200</v>
      </c>
      <c r="I110" s="133">
        <f t="shared" si="34"/>
        <v>763048</v>
      </c>
      <c r="J110" s="133">
        <f t="shared" si="34"/>
        <v>872848</v>
      </c>
      <c r="K110" s="133">
        <f t="shared" si="34"/>
        <v>237040</v>
      </c>
      <c r="L110" s="133">
        <f t="shared" si="34"/>
        <v>1109888</v>
      </c>
      <c r="M110" s="133">
        <f t="shared" si="34"/>
        <v>47580</v>
      </c>
      <c r="N110" s="133">
        <f t="shared" si="34"/>
        <v>7020</v>
      </c>
      <c r="O110" s="133">
        <f t="shared" si="34"/>
        <v>54600</v>
      </c>
      <c r="P110" s="133">
        <f t="shared" si="34"/>
        <v>1164488</v>
      </c>
      <c r="Q110" s="139" t="s">
        <v>134</v>
      </c>
      <c r="R110" s="366"/>
      <c r="S110" s="378"/>
      <c r="T110" s="52"/>
    </row>
    <row r="111" spans="1:20" ht="19.100000000000001" customHeight="1" thickBot="1" x14ac:dyDescent="0.4">
      <c r="A111" s="382"/>
      <c r="B111" s="384"/>
      <c r="C111" s="144" t="s">
        <v>72</v>
      </c>
      <c r="D111" s="135">
        <f>SUM(D109:D110)</f>
        <v>5052775</v>
      </c>
      <c r="E111" s="135">
        <f t="shared" ref="E111:P111" si="35">SUM(E109:E110)</f>
        <v>908291</v>
      </c>
      <c r="F111" s="135">
        <f t="shared" si="35"/>
        <v>5961066</v>
      </c>
      <c r="G111" s="135">
        <f t="shared" si="35"/>
        <v>3682706</v>
      </c>
      <c r="H111" s="135">
        <f t="shared" si="35"/>
        <v>499998</v>
      </c>
      <c r="I111" s="135">
        <f t="shared" si="35"/>
        <v>4182704</v>
      </c>
      <c r="J111" s="135">
        <f t="shared" si="35"/>
        <v>8735481</v>
      </c>
      <c r="K111" s="135">
        <f t="shared" si="35"/>
        <v>1408289</v>
      </c>
      <c r="L111" s="135">
        <f t="shared" si="35"/>
        <v>10143770</v>
      </c>
      <c r="M111" s="135">
        <f t="shared" si="35"/>
        <v>1602059</v>
      </c>
      <c r="N111" s="135">
        <f t="shared" si="35"/>
        <v>187530</v>
      </c>
      <c r="O111" s="135">
        <f t="shared" si="35"/>
        <v>1789589</v>
      </c>
      <c r="P111" s="135">
        <f t="shared" si="35"/>
        <v>11933359</v>
      </c>
      <c r="Q111" s="144" t="s">
        <v>73</v>
      </c>
      <c r="R111" s="385"/>
      <c r="S111" s="383"/>
      <c r="T111" s="52"/>
    </row>
    <row r="112" spans="1:20" ht="12" customHeight="1" thickTop="1" x14ac:dyDescent="0.35">
      <c r="A112" s="52"/>
      <c r="B112" s="52"/>
      <c r="C112" s="142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42"/>
      <c r="R112" s="110"/>
      <c r="S112" s="112"/>
      <c r="T112" s="52"/>
    </row>
    <row r="113" spans="1:20" ht="21" customHeight="1" x14ac:dyDescent="0.35">
      <c r="A113" s="345" t="s">
        <v>189</v>
      </c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52"/>
    </row>
    <row r="114" spans="1:20" ht="21" customHeight="1" x14ac:dyDescent="0.35">
      <c r="A114" s="346" t="s">
        <v>198</v>
      </c>
      <c r="B114" s="346"/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52"/>
    </row>
    <row r="115" spans="1:20" ht="21" customHeight="1" thickBot="1" x14ac:dyDescent="0.4">
      <c r="A115" s="397" t="s">
        <v>157</v>
      </c>
      <c r="B115" s="397"/>
      <c r="C115" s="397"/>
      <c r="D115" s="396"/>
      <c r="F115" s="120"/>
      <c r="G115" s="121"/>
      <c r="H115" s="121"/>
      <c r="I115" s="121"/>
      <c r="J115" s="121"/>
      <c r="K115" s="121"/>
      <c r="L115" s="121"/>
      <c r="M115" s="121"/>
      <c r="P115" s="398"/>
      <c r="Q115" s="347" t="s">
        <v>158</v>
      </c>
      <c r="R115" s="347"/>
      <c r="S115" s="347"/>
      <c r="T115" s="52"/>
    </row>
    <row r="116" spans="1:20" ht="12.65" customHeight="1" thickTop="1" x14ac:dyDescent="0.35">
      <c r="A116" s="348" t="s">
        <v>19</v>
      </c>
      <c r="B116" s="351" t="s">
        <v>76</v>
      </c>
      <c r="C116" s="354" t="s">
        <v>159</v>
      </c>
      <c r="D116" s="357" t="s">
        <v>160</v>
      </c>
      <c r="E116" s="357"/>
      <c r="F116" s="357"/>
      <c r="G116" s="357"/>
      <c r="H116" s="357"/>
      <c r="I116" s="357"/>
      <c r="J116" s="357"/>
      <c r="K116" s="357"/>
      <c r="L116" s="357"/>
      <c r="M116" s="357" t="s">
        <v>161</v>
      </c>
      <c r="N116" s="357"/>
      <c r="O116" s="357"/>
      <c r="P116" s="368" t="s">
        <v>162</v>
      </c>
      <c r="Q116" s="369" t="s">
        <v>163</v>
      </c>
      <c r="R116" s="372" t="s">
        <v>84</v>
      </c>
      <c r="S116" s="375" t="s">
        <v>164</v>
      </c>
      <c r="T116" s="52"/>
    </row>
    <row r="117" spans="1:20" ht="12.65" customHeight="1" x14ac:dyDescent="0.35">
      <c r="A117" s="349"/>
      <c r="B117" s="352"/>
      <c r="C117" s="355"/>
      <c r="D117" s="358" t="s">
        <v>165</v>
      </c>
      <c r="E117" s="358"/>
      <c r="F117" s="358"/>
      <c r="G117" s="358" t="s">
        <v>166</v>
      </c>
      <c r="H117" s="358"/>
      <c r="I117" s="358"/>
      <c r="J117" s="358" t="s">
        <v>111</v>
      </c>
      <c r="K117" s="358"/>
      <c r="L117" s="358"/>
      <c r="M117" s="358"/>
      <c r="N117" s="358"/>
      <c r="O117" s="358"/>
      <c r="P117" s="359"/>
      <c r="Q117" s="370"/>
      <c r="R117" s="373"/>
      <c r="S117" s="376"/>
      <c r="T117" s="52"/>
    </row>
    <row r="118" spans="1:20" ht="12.65" customHeight="1" x14ac:dyDescent="0.35">
      <c r="A118" s="349"/>
      <c r="B118" s="352"/>
      <c r="C118" s="355"/>
      <c r="D118" s="131" t="s">
        <v>167</v>
      </c>
      <c r="E118" s="131" t="s">
        <v>168</v>
      </c>
      <c r="F118" s="131" t="s">
        <v>169</v>
      </c>
      <c r="G118" s="131" t="s">
        <v>167</v>
      </c>
      <c r="H118" s="131" t="s">
        <v>168</v>
      </c>
      <c r="I118" s="131" t="s">
        <v>170</v>
      </c>
      <c r="J118" s="131" t="s">
        <v>171</v>
      </c>
      <c r="K118" s="131" t="s">
        <v>168</v>
      </c>
      <c r="L118" s="131" t="s">
        <v>170</v>
      </c>
      <c r="M118" s="131" t="s">
        <v>167</v>
      </c>
      <c r="N118" s="131" t="s">
        <v>172</v>
      </c>
      <c r="O118" s="131" t="s">
        <v>170</v>
      </c>
      <c r="P118" s="359"/>
      <c r="Q118" s="370"/>
      <c r="R118" s="373"/>
      <c r="S118" s="376"/>
      <c r="T118" s="52"/>
    </row>
    <row r="119" spans="1:20" ht="12.65" customHeight="1" x14ac:dyDescent="0.35">
      <c r="A119" s="349"/>
      <c r="B119" s="352"/>
      <c r="C119" s="355"/>
      <c r="D119" s="358" t="s">
        <v>173</v>
      </c>
      <c r="E119" s="358"/>
      <c r="F119" s="358"/>
      <c r="G119" s="358"/>
      <c r="H119" s="358"/>
      <c r="I119" s="358"/>
      <c r="J119" s="358" t="s">
        <v>73</v>
      </c>
      <c r="K119" s="358"/>
      <c r="L119" s="358"/>
      <c r="M119" s="358" t="s">
        <v>174</v>
      </c>
      <c r="N119" s="358"/>
      <c r="O119" s="358"/>
      <c r="P119" s="359" t="s">
        <v>73</v>
      </c>
      <c r="Q119" s="370"/>
      <c r="R119" s="373"/>
      <c r="S119" s="376"/>
      <c r="T119" s="52"/>
    </row>
    <row r="120" spans="1:20" ht="12.65" customHeight="1" x14ac:dyDescent="0.35">
      <c r="A120" s="349"/>
      <c r="B120" s="352"/>
      <c r="C120" s="355"/>
      <c r="D120" s="358" t="s">
        <v>146</v>
      </c>
      <c r="E120" s="358"/>
      <c r="F120" s="358"/>
      <c r="G120" s="358" t="s">
        <v>175</v>
      </c>
      <c r="H120" s="358"/>
      <c r="I120" s="358"/>
      <c r="J120" s="358"/>
      <c r="K120" s="358"/>
      <c r="L120" s="358"/>
      <c r="M120" s="358"/>
      <c r="N120" s="358"/>
      <c r="O120" s="358"/>
      <c r="P120" s="359"/>
      <c r="Q120" s="370"/>
      <c r="R120" s="373"/>
      <c r="S120" s="376"/>
      <c r="T120" s="52"/>
    </row>
    <row r="121" spans="1:20" ht="12.65" customHeight="1" x14ac:dyDescent="0.35">
      <c r="A121" s="350"/>
      <c r="B121" s="353"/>
      <c r="C121" s="356"/>
      <c r="D121" s="137" t="s">
        <v>150</v>
      </c>
      <c r="E121" s="137" t="s">
        <v>153</v>
      </c>
      <c r="F121" s="137" t="s">
        <v>73</v>
      </c>
      <c r="G121" s="137" t="s">
        <v>150</v>
      </c>
      <c r="H121" s="137" t="s">
        <v>153</v>
      </c>
      <c r="I121" s="137" t="s">
        <v>73</v>
      </c>
      <c r="J121" s="137" t="s">
        <v>150</v>
      </c>
      <c r="K121" s="137" t="s">
        <v>153</v>
      </c>
      <c r="L121" s="137" t="s">
        <v>73</v>
      </c>
      <c r="M121" s="137" t="s">
        <v>150</v>
      </c>
      <c r="N121" s="137" t="s">
        <v>153</v>
      </c>
      <c r="O121" s="137" t="s">
        <v>73</v>
      </c>
      <c r="P121" s="360"/>
      <c r="Q121" s="371"/>
      <c r="R121" s="374"/>
      <c r="S121" s="377"/>
      <c r="T121" s="52"/>
    </row>
    <row r="122" spans="1:20" ht="18.649999999999999" customHeight="1" x14ac:dyDescent="0.35">
      <c r="A122" s="386" t="s">
        <v>52</v>
      </c>
      <c r="B122" s="387" t="s">
        <v>93</v>
      </c>
      <c r="C122" s="152" t="s">
        <v>143</v>
      </c>
      <c r="D122" s="153">
        <v>9600</v>
      </c>
      <c r="E122" s="153">
        <v>0</v>
      </c>
      <c r="F122" s="153">
        <v>9600</v>
      </c>
      <c r="G122" s="153">
        <v>37000</v>
      </c>
      <c r="H122" s="153">
        <v>4000</v>
      </c>
      <c r="I122" s="153">
        <v>41000</v>
      </c>
      <c r="J122" s="153">
        <v>46600</v>
      </c>
      <c r="K122" s="153">
        <v>4000</v>
      </c>
      <c r="L122" s="153">
        <v>50600</v>
      </c>
      <c r="M122" s="153">
        <v>0</v>
      </c>
      <c r="N122" s="153">
        <v>0</v>
      </c>
      <c r="O122" s="153">
        <v>0</v>
      </c>
      <c r="P122" s="153">
        <v>50600</v>
      </c>
      <c r="Q122" s="152" t="s">
        <v>148</v>
      </c>
      <c r="R122" s="388" t="s">
        <v>94</v>
      </c>
      <c r="S122" s="389" t="s">
        <v>53</v>
      </c>
      <c r="T122" s="52"/>
    </row>
    <row r="123" spans="1:20" ht="18.649999999999999" customHeight="1" x14ac:dyDescent="0.35">
      <c r="A123" s="352"/>
      <c r="B123" s="363"/>
      <c r="C123" s="139" t="s">
        <v>133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33">
        <v>0</v>
      </c>
      <c r="Q123" s="139" t="s">
        <v>134</v>
      </c>
      <c r="R123" s="366"/>
      <c r="S123" s="378"/>
      <c r="T123" s="52"/>
    </row>
    <row r="124" spans="1:20" ht="18.649999999999999" customHeight="1" x14ac:dyDescent="0.35">
      <c r="A124" s="352"/>
      <c r="B124" s="364"/>
      <c r="C124" s="140" t="s">
        <v>72</v>
      </c>
      <c r="D124" s="134">
        <f>SUM(D122:D123)</f>
        <v>9600</v>
      </c>
      <c r="E124" s="182">
        <f t="shared" ref="E124:P124" si="36">SUM(E122:E123)</f>
        <v>0</v>
      </c>
      <c r="F124" s="182">
        <f t="shared" si="36"/>
        <v>9600</v>
      </c>
      <c r="G124" s="182">
        <f t="shared" si="36"/>
        <v>37000</v>
      </c>
      <c r="H124" s="182">
        <f t="shared" si="36"/>
        <v>4000</v>
      </c>
      <c r="I124" s="182">
        <f t="shared" si="36"/>
        <v>41000</v>
      </c>
      <c r="J124" s="182">
        <f t="shared" si="36"/>
        <v>46600</v>
      </c>
      <c r="K124" s="182">
        <f t="shared" si="36"/>
        <v>4000</v>
      </c>
      <c r="L124" s="182">
        <f t="shared" si="36"/>
        <v>50600</v>
      </c>
      <c r="M124" s="182">
        <f t="shared" si="36"/>
        <v>0</v>
      </c>
      <c r="N124" s="182">
        <f t="shared" si="36"/>
        <v>0</v>
      </c>
      <c r="O124" s="182">
        <f t="shared" si="36"/>
        <v>0</v>
      </c>
      <c r="P124" s="182">
        <f t="shared" si="36"/>
        <v>50600</v>
      </c>
      <c r="Q124" s="140" t="s">
        <v>73</v>
      </c>
      <c r="R124" s="367"/>
      <c r="S124" s="378"/>
      <c r="T124" s="52"/>
    </row>
    <row r="125" spans="1:20" ht="18.649999999999999" customHeight="1" x14ac:dyDescent="0.35">
      <c r="A125" s="352"/>
      <c r="B125" s="364" t="s">
        <v>96</v>
      </c>
      <c r="C125" s="138" t="s">
        <v>143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8" t="s">
        <v>148</v>
      </c>
      <c r="R125" s="367" t="s">
        <v>97</v>
      </c>
      <c r="S125" s="378"/>
      <c r="T125" s="52"/>
    </row>
    <row r="126" spans="1:20" ht="18.649999999999999" customHeight="1" x14ac:dyDescent="0.35">
      <c r="A126" s="352"/>
      <c r="B126" s="363"/>
      <c r="C126" s="139" t="s">
        <v>133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33">
        <v>0</v>
      </c>
      <c r="P126" s="133">
        <v>0</v>
      </c>
      <c r="Q126" s="139" t="s">
        <v>134</v>
      </c>
      <c r="R126" s="366"/>
      <c r="S126" s="378"/>
      <c r="T126" s="52"/>
    </row>
    <row r="127" spans="1:20" ht="18.649999999999999" customHeight="1" x14ac:dyDescent="0.35">
      <c r="A127" s="352"/>
      <c r="B127" s="364"/>
      <c r="C127" s="140" t="s">
        <v>72</v>
      </c>
      <c r="D127" s="134">
        <v>0</v>
      </c>
      <c r="E127" s="182">
        <v>0</v>
      </c>
      <c r="F127" s="182">
        <v>0</v>
      </c>
      <c r="G127" s="182">
        <v>0</v>
      </c>
      <c r="H127" s="182">
        <v>0</v>
      </c>
      <c r="I127" s="182">
        <v>0</v>
      </c>
      <c r="J127" s="182">
        <v>0</v>
      </c>
      <c r="K127" s="182">
        <v>0</v>
      </c>
      <c r="L127" s="182">
        <v>0</v>
      </c>
      <c r="M127" s="182">
        <v>0</v>
      </c>
      <c r="N127" s="182">
        <v>0</v>
      </c>
      <c r="O127" s="182">
        <v>0</v>
      </c>
      <c r="P127" s="182">
        <v>0</v>
      </c>
      <c r="Q127" s="140" t="s">
        <v>73</v>
      </c>
      <c r="R127" s="367"/>
      <c r="S127" s="378"/>
      <c r="T127" s="52"/>
    </row>
    <row r="128" spans="1:20" ht="18.649999999999999" customHeight="1" x14ac:dyDescent="0.35">
      <c r="A128" s="352"/>
      <c r="B128" s="364" t="s">
        <v>98</v>
      </c>
      <c r="C128" s="138" t="s">
        <v>143</v>
      </c>
      <c r="D128" s="132">
        <f>D122+D125</f>
        <v>9600</v>
      </c>
      <c r="E128" s="132">
        <f t="shared" ref="E128:P128" si="37">E122+E125</f>
        <v>0</v>
      </c>
      <c r="F128" s="132">
        <f t="shared" si="37"/>
        <v>9600</v>
      </c>
      <c r="G128" s="132">
        <f t="shared" si="37"/>
        <v>37000</v>
      </c>
      <c r="H128" s="132">
        <f t="shared" si="37"/>
        <v>4000</v>
      </c>
      <c r="I128" s="132">
        <f t="shared" si="37"/>
        <v>41000</v>
      </c>
      <c r="J128" s="132">
        <f t="shared" si="37"/>
        <v>46600</v>
      </c>
      <c r="K128" s="132">
        <f t="shared" si="37"/>
        <v>4000</v>
      </c>
      <c r="L128" s="132">
        <f t="shared" si="37"/>
        <v>50600</v>
      </c>
      <c r="M128" s="132">
        <f t="shared" si="37"/>
        <v>0</v>
      </c>
      <c r="N128" s="132">
        <f t="shared" si="37"/>
        <v>0</v>
      </c>
      <c r="O128" s="132">
        <f t="shared" si="37"/>
        <v>0</v>
      </c>
      <c r="P128" s="132">
        <f t="shared" si="37"/>
        <v>50600</v>
      </c>
      <c r="Q128" s="138" t="s">
        <v>148</v>
      </c>
      <c r="R128" s="367" t="s">
        <v>73</v>
      </c>
      <c r="S128" s="378"/>
      <c r="T128" s="52"/>
    </row>
    <row r="129" spans="1:20" ht="18.649999999999999" customHeight="1" x14ac:dyDescent="0.35">
      <c r="A129" s="352"/>
      <c r="B129" s="363"/>
      <c r="C129" s="139" t="s">
        <v>133</v>
      </c>
      <c r="D129" s="133">
        <f>D123+D126</f>
        <v>0</v>
      </c>
      <c r="E129" s="133">
        <f t="shared" ref="E129:P129" si="38">E123+E126</f>
        <v>0</v>
      </c>
      <c r="F129" s="133">
        <f t="shared" si="38"/>
        <v>0</v>
      </c>
      <c r="G129" s="133">
        <f t="shared" si="38"/>
        <v>0</v>
      </c>
      <c r="H129" s="133">
        <f t="shared" si="38"/>
        <v>0</v>
      </c>
      <c r="I129" s="133">
        <f t="shared" si="38"/>
        <v>0</v>
      </c>
      <c r="J129" s="133">
        <f t="shared" si="38"/>
        <v>0</v>
      </c>
      <c r="K129" s="133">
        <f t="shared" si="38"/>
        <v>0</v>
      </c>
      <c r="L129" s="133">
        <f t="shared" si="38"/>
        <v>0</v>
      </c>
      <c r="M129" s="133">
        <f t="shared" si="38"/>
        <v>0</v>
      </c>
      <c r="N129" s="133">
        <f t="shared" si="38"/>
        <v>0</v>
      </c>
      <c r="O129" s="133">
        <f t="shared" si="38"/>
        <v>0</v>
      </c>
      <c r="P129" s="133">
        <f t="shared" si="38"/>
        <v>0</v>
      </c>
      <c r="Q129" s="139" t="s">
        <v>134</v>
      </c>
      <c r="R129" s="366"/>
      <c r="S129" s="378"/>
      <c r="T129" s="52"/>
    </row>
    <row r="130" spans="1:20" ht="18.649999999999999" customHeight="1" x14ac:dyDescent="0.35">
      <c r="A130" s="352"/>
      <c r="B130" s="364"/>
      <c r="C130" s="140" t="s">
        <v>72</v>
      </c>
      <c r="D130" s="134">
        <f>SUM(D128:D129)</f>
        <v>9600</v>
      </c>
      <c r="E130" s="182">
        <f t="shared" ref="E130:P130" si="39">SUM(E128:E129)</f>
        <v>0</v>
      </c>
      <c r="F130" s="182">
        <f t="shared" si="39"/>
        <v>9600</v>
      </c>
      <c r="G130" s="182">
        <f t="shared" si="39"/>
        <v>37000</v>
      </c>
      <c r="H130" s="182">
        <f t="shared" si="39"/>
        <v>4000</v>
      </c>
      <c r="I130" s="182">
        <f t="shared" si="39"/>
        <v>41000</v>
      </c>
      <c r="J130" s="182">
        <f t="shared" si="39"/>
        <v>46600</v>
      </c>
      <c r="K130" s="182">
        <f t="shared" si="39"/>
        <v>4000</v>
      </c>
      <c r="L130" s="182">
        <f t="shared" si="39"/>
        <v>50600</v>
      </c>
      <c r="M130" s="182">
        <f t="shared" si="39"/>
        <v>0</v>
      </c>
      <c r="N130" s="182">
        <f t="shared" si="39"/>
        <v>0</v>
      </c>
      <c r="O130" s="182">
        <f t="shared" si="39"/>
        <v>0</v>
      </c>
      <c r="P130" s="182">
        <f t="shared" si="39"/>
        <v>50600</v>
      </c>
      <c r="Q130" s="140" t="s">
        <v>73</v>
      </c>
      <c r="R130" s="367"/>
      <c r="S130" s="378"/>
      <c r="T130" s="52"/>
    </row>
    <row r="131" spans="1:20" ht="18.649999999999999" customHeight="1" x14ac:dyDescent="0.35">
      <c r="A131" s="352" t="s">
        <v>54</v>
      </c>
      <c r="B131" s="364" t="s">
        <v>93</v>
      </c>
      <c r="C131" s="138" t="s">
        <v>143</v>
      </c>
      <c r="D131" s="132">
        <v>2908436</v>
      </c>
      <c r="E131" s="132">
        <v>46852</v>
      </c>
      <c r="F131" s="132">
        <v>2955288</v>
      </c>
      <c r="G131" s="132">
        <v>2951309</v>
      </c>
      <c r="H131" s="132">
        <v>7320</v>
      </c>
      <c r="I131" s="132">
        <v>2958629</v>
      </c>
      <c r="J131" s="132">
        <v>5859745</v>
      </c>
      <c r="K131" s="132">
        <v>54172</v>
      </c>
      <c r="L131" s="132">
        <v>5913917</v>
      </c>
      <c r="M131" s="132">
        <v>7280</v>
      </c>
      <c r="N131" s="132">
        <v>0</v>
      </c>
      <c r="O131" s="132">
        <v>7280</v>
      </c>
      <c r="P131" s="132">
        <v>5921197</v>
      </c>
      <c r="Q131" s="138" t="s">
        <v>148</v>
      </c>
      <c r="R131" s="367" t="s">
        <v>94</v>
      </c>
      <c r="S131" s="378" t="s">
        <v>55</v>
      </c>
    </row>
    <row r="132" spans="1:20" ht="18.649999999999999" customHeight="1" x14ac:dyDescent="0.35">
      <c r="A132" s="352"/>
      <c r="B132" s="363"/>
      <c r="C132" s="139" t="s">
        <v>133</v>
      </c>
      <c r="D132" s="133">
        <v>93705</v>
      </c>
      <c r="E132" s="133">
        <v>0</v>
      </c>
      <c r="F132" s="133">
        <v>93705</v>
      </c>
      <c r="G132" s="133">
        <v>1614816</v>
      </c>
      <c r="H132" s="133">
        <v>0</v>
      </c>
      <c r="I132" s="133">
        <v>1614816</v>
      </c>
      <c r="J132" s="133">
        <v>1708521</v>
      </c>
      <c r="K132" s="133">
        <v>0</v>
      </c>
      <c r="L132" s="133">
        <v>1708521</v>
      </c>
      <c r="M132" s="133">
        <v>0</v>
      </c>
      <c r="N132" s="133">
        <v>0</v>
      </c>
      <c r="O132" s="133">
        <v>0</v>
      </c>
      <c r="P132" s="133">
        <v>1708521</v>
      </c>
      <c r="Q132" s="139" t="s">
        <v>134</v>
      </c>
      <c r="R132" s="366"/>
      <c r="S132" s="378"/>
    </row>
    <row r="133" spans="1:20" ht="18.649999999999999" customHeight="1" x14ac:dyDescent="0.35">
      <c r="A133" s="352"/>
      <c r="B133" s="364"/>
      <c r="C133" s="140" t="s">
        <v>72</v>
      </c>
      <c r="D133" s="134">
        <f>SUM(D131:D132)</f>
        <v>3002141</v>
      </c>
      <c r="E133" s="182">
        <f t="shared" ref="E133:P133" si="40">SUM(E131:E132)</f>
        <v>46852</v>
      </c>
      <c r="F133" s="182">
        <f t="shared" si="40"/>
        <v>3048993</v>
      </c>
      <c r="G133" s="182">
        <f t="shared" si="40"/>
        <v>4566125</v>
      </c>
      <c r="H133" s="182">
        <f t="shared" si="40"/>
        <v>7320</v>
      </c>
      <c r="I133" s="182">
        <f t="shared" si="40"/>
        <v>4573445</v>
      </c>
      <c r="J133" s="182">
        <f t="shared" si="40"/>
        <v>7568266</v>
      </c>
      <c r="K133" s="182">
        <f t="shared" si="40"/>
        <v>54172</v>
      </c>
      <c r="L133" s="182">
        <f t="shared" si="40"/>
        <v>7622438</v>
      </c>
      <c r="M133" s="182">
        <f t="shared" si="40"/>
        <v>7280</v>
      </c>
      <c r="N133" s="182">
        <f t="shared" si="40"/>
        <v>0</v>
      </c>
      <c r="O133" s="182">
        <f t="shared" si="40"/>
        <v>7280</v>
      </c>
      <c r="P133" s="182">
        <f t="shared" si="40"/>
        <v>7629718</v>
      </c>
      <c r="Q133" s="140" t="s">
        <v>73</v>
      </c>
      <c r="R133" s="367"/>
      <c r="S133" s="378"/>
    </row>
    <row r="134" spans="1:20" ht="18.649999999999999" customHeight="1" x14ac:dyDescent="0.35">
      <c r="A134" s="352"/>
      <c r="B134" s="364" t="s">
        <v>96</v>
      </c>
      <c r="C134" s="138" t="s">
        <v>143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8" t="s">
        <v>148</v>
      </c>
      <c r="R134" s="367" t="s">
        <v>97</v>
      </c>
      <c r="S134" s="378"/>
    </row>
    <row r="135" spans="1:20" ht="18.649999999999999" customHeight="1" x14ac:dyDescent="0.35">
      <c r="A135" s="352"/>
      <c r="B135" s="363"/>
      <c r="C135" s="139" t="s">
        <v>133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33">
        <v>0</v>
      </c>
      <c r="Q135" s="139" t="s">
        <v>134</v>
      </c>
      <c r="R135" s="366"/>
      <c r="S135" s="378"/>
    </row>
    <row r="136" spans="1:20" ht="18.649999999999999" customHeight="1" x14ac:dyDescent="0.35">
      <c r="A136" s="352"/>
      <c r="B136" s="364"/>
      <c r="C136" s="140" t="s">
        <v>72</v>
      </c>
      <c r="D136" s="134">
        <v>0</v>
      </c>
      <c r="E136" s="182">
        <v>0</v>
      </c>
      <c r="F136" s="182">
        <v>0</v>
      </c>
      <c r="G136" s="182">
        <v>0</v>
      </c>
      <c r="H136" s="182">
        <v>0</v>
      </c>
      <c r="I136" s="182">
        <v>0</v>
      </c>
      <c r="J136" s="182">
        <v>0</v>
      </c>
      <c r="K136" s="182">
        <v>0</v>
      </c>
      <c r="L136" s="182">
        <v>0</v>
      </c>
      <c r="M136" s="182">
        <v>0</v>
      </c>
      <c r="N136" s="182">
        <v>0</v>
      </c>
      <c r="O136" s="182">
        <v>0</v>
      </c>
      <c r="P136" s="182">
        <v>0</v>
      </c>
      <c r="Q136" s="140" t="s">
        <v>73</v>
      </c>
      <c r="R136" s="367"/>
      <c r="S136" s="378"/>
    </row>
    <row r="137" spans="1:20" ht="18.649999999999999" customHeight="1" x14ac:dyDescent="0.35">
      <c r="A137" s="352"/>
      <c r="B137" s="364" t="s">
        <v>98</v>
      </c>
      <c r="C137" s="138" t="s">
        <v>143</v>
      </c>
      <c r="D137" s="132">
        <f>D131+D134</f>
        <v>2908436</v>
      </c>
      <c r="E137" s="132">
        <f t="shared" ref="E137:P137" si="41">E131+E134</f>
        <v>46852</v>
      </c>
      <c r="F137" s="132">
        <f t="shared" si="41"/>
        <v>2955288</v>
      </c>
      <c r="G137" s="132">
        <f t="shared" si="41"/>
        <v>2951309</v>
      </c>
      <c r="H137" s="132">
        <f t="shared" si="41"/>
        <v>7320</v>
      </c>
      <c r="I137" s="132">
        <f t="shared" si="41"/>
        <v>2958629</v>
      </c>
      <c r="J137" s="132">
        <f t="shared" si="41"/>
        <v>5859745</v>
      </c>
      <c r="K137" s="132">
        <f t="shared" si="41"/>
        <v>54172</v>
      </c>
      <c r="L137" s="132">
        <f t="shared" si="41"/>
        <v>5913917</v>
      </c>
      <c r="M137" s="132">
        <f t="shared" si="41"/>
        <v>7280</v>
      </c>
      <c r="N137" s="132">
        <f t="shared" si="41"/>
        <v>0</v>
      </c>
      <c r="O137" s="132">
        <f t="shared" si="41"/>
        <v>7280</v>
      </c>
      <c r="P137" s="132">
        <f t="shared" si="41"/>
        <v>5921197</v>
      </c>
      <c r="Q137" s="138" t="s">
        <v>148</v>
      </c>
      <c r="R137" s="367" t="s">
        <v>73</v>
      </c>
      <c r="S137" s="378"/>
    </row>
    <row r="138" spans="1:20" ht="18.649999999999999" customHeight="1" x14ac:dyDescent="0.35">
      <c r="A138" s="352"/>
      <c r="B138" s="363"/>
      <c r="C138" s="139" t="s">
        <v>133</v>
      </c>
      <c r="D138" s="133">
        <f>D132+D135</f>
        <v>93705</v>
      </c>
      <c r="E138" s="133">
        <f t="shared" ref="E138:P138" si="42">E132+E135</f>
        <v>0</v>
      </c>
      <c r="F138" s="133">
        <f t="shared" si="42"/>
        <v>93705</v>
      </c>
      <c r="G138" s="133">
        <f t="shared" si="42"/>
        <v>1614816</v>
      </c>
      <c r="H138" s="133">
        <f t="shared" si="42"/>
        <v>0</v>
      </c>
      <c r="I138" s="133">
        <f t="shared" si="42"/>
        <v>1614816</v>
      </c>
      <c r="J138" s="133">
        <f t="shared" si="42"/>
        <v>1708521</v>
      </c>
      <c r="K138" s="133">
        <f t="shared" si="42"/>
        <v>0</v>
      </c>
      <c r="L138" s="133">
        <f t="shared" si="42"/>
        <v>1708521</v>
      </c>
      <c r="M138" s="133">
        <f t="shared" si="42"/>
        <v>0</v>
      </c>
      <c r="N138" s="133">
        <f t="shared" si="42"/>
        <v>0</v>
      </c>
      <c r="O138" s="133">
        <f t="shared" si="42"/>
        <v>0</v>
      </c>
      <c r="P138" s="133">
        <f t="shared" si="42"/>
        <v>1708521</v>
      </c>
      <c r="Q138" s="139" t="s">
        <v>134</v>
      </c>
      <c r="R138" s="366"/>
      <c r="S138" s="378"/>
    </row>
    <row r="139" spans="1:20" ht="18.649999999999999" customHeight="1" thickBot="1" x14ac:dyDescent="0.4">
      <c r="A139" s="382"/>
      <c r="B139" s="384"/>
      <c r="C139" s="144" t="s">
        <v>72</v>
      </c>
      <c r="D139" s="135">
        <f>SUM(D137:D138)</f>
        <v>3002141</v>
      </c>
      <c r="E139" s="135">
        <f t="shared" ref="E139:P139" si="43">SUM(E137:E138)</f>
        <v>46852</v>
      </c>
      <c r="F139" s="135">
        <f t="shared" si="43"/>
        <v>3048993</v>
      </c>
      <c r="G139" s="135">
        <f t="shared" si="43"/>
        <v>4566125</v>
      </c>
      <c r="H139" s="135">
        <f t="shared" si="43"/>
        <v>7320</v>
      </c>
      <c r="I139" s="135">
        <f t="shared" si="43"/>
        <v>4573445</v>
      </c>
      <c r="J139" s="135">
        <f t="shared" si="43"/>
        <v>7568266</v>
      </c>
      <c r="K139" s="135">
        <f t="shared" si="43"/>
        <v>54172</v>
      </c>
      <c r="L139" s="135">
        <f t="shared" si="43"/>
        <v>7622438</v>
      </c>
      <c r="M139" s="135">
        <f t="shared" si="43"/>
        <v>7280</v>
      </c>
      <c r="N139" s="135">
        <f t="shared" si="43"/>
        <v>0</v>
      </c>
      <c r="O139" s="135">
        <f t="shared" si="43"/>
        <v>7280</v>
      </c>
      <c r="P139" s="135">
        <f t="shared" si="43"/>
        <v>7629718</v>
      </c>
      <c r="Q139" s="144" t="s">
        <v>73</v>
      </c>
      <c r="R139" s="385"/>
      <c r="S139" s="383"/>
    </row>
    <row r="140" spans="1:20" ht="14.15" customHeight="1" thickTop="1" x14ac:dyDescent="0.35">
      <c r="A140" s="53"/>
      <c r="B140" s="53"/>
      <c r="C140" s="147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47"/>
      <c r="R140" s="114"/>
      <c r="S140" s="115"/>
    </row>
    <row r="141" spans="1:20" ht="21" customHeight="1" x14ac:dyDescent="0.35">
      <c r="A141" s="345" t="s">
        <v>189</v>
      </c>
      <c r="B141" s="345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</row>
    <row r="142" spans="1:20" ht="21" customHeight="1" x14ac:dyDescent="0.35">
      <c r="A142" s="346" t="s">
        <v>198</v>
      </c>
      <c r="B142" s="346"/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</row>
    <row r="143" spans="1:20" ht="21" customHeight="1" thickBot="1" x14ac:dyDescent="0.4">
      <c r="A143" s="397" t="s">
        <v>157</v>
      </c>
      <c r="B143" s="397"/>
      <c r="C143" s="397"/>
      <c r="D143" s="396"/>
      <c r="F143" s="120"/>
      <c r="G143" s="121"/>
      <c r="H143" s="121"/>
      <c r="I143" s="121"/>
      <c r="J143" s="121"/>
      <c r="K143" s="121"/>
      <c r="L143" s="121"/>
      <c r="M143" s="121"/>
      <c r="P143" s="398"/>
      <c r="Q143" s="399" t="s">
        <v>158</v>
      </c>
      <c r="R143" s="399"/>
      <c r="S143" s="399"/>
    </row>
    <row r="144" spans="1:20" ht="15.65" customHeight="1" thickTop="1" x14ac:dyDescent="0.35">
      <c r="A144" s="348" t="s">
        <v>19</v>
      </c>
      <c r="B144" s="351" t="s">
        <v>76</v>
      </c>
      <c r="C144" s="354" t="s">
        <v>159</v>
      </c>
      <c r="D144" s="357" t="s">
        <v>160</v>
      </c>
      <c r="E144" s="357"/>
      <c r="F144" s="357"/>
      <c r="G144" s="357"/>
      <c r="H144" s="357"/>
      <c r="I144" s="357"/>
      <c r="J144" s="357"/>
      <c r="K144" s="357"/>
      <c r="L144" s="357"/>
      <c r="M144" s="357" t="s">
        <v>161</v>
      </c>
      <c r="N144" s="357"/>
      <c r="O144" s="357"/>
      <c r="P144" s="368" t="s">
        <v>162</v>
      </c>
      <c r="Q144" s="369" t="s">
        <v>163</v>
      </c>
      <c r="R144" s="372" t="s">
        <v>84</v>
      </c>
      <c r="S144" s="375" t="s">
        <v>164</v>
      </c>
    </row>
    <row r="145" spans="1:19" ht="15.65" customHeight="1" x14ac:dyDescent="0.35">
      <c r="A145" s="349"/>
      <c r="B145" s="352"/>
      <c r="C145" s="355"/>
      <c r="D145" s="358" t="s">
        <v>165</v>
      </c>
      <c r="E145" s="358"/>
      <c r="F145" s="358"/>
      <c r="G145" s="358" t="s">
        <v>166</v>
      </c>
      <c r="H145" s="358"/>
      <c r="I145" s="358"/>
      <c r="J145" s="358" t="s">
        <v>111</v>
      </c>
      <c r="K145" s="358"/>
      <c r="L145" s="358"/>
      <c r="M145" s="358"/>
      <c r="N145" s="358"/>
      <c r="O145" s="358"/>
      <c r="P145" s="359"/>
      <c r="Q145" s="370"/>
      <c r="R145" s="373"/>
      <c r="S145" s="376"/>
    </row>
    <row r="146" spans="1:19" ht="15.65" customHeight="1" x14ac:dyDescent="0.35">
      <c r="A146" s="349"/>
      <c r="B146" s="352"/>
      <c r="C146" s="355"/>
      <c r="D146" s="131" t="s">
        <v>167</v>
      </c>
      <c r="E146" s="131" t="s">
        <v>168</v>
      </c>
      <c r="F146" s="131" t="s">
        <v>169</v>
      </c>
      <c r="G146" s="131" t="s">
        <v>167</v>
      </c>
      <c r="H146" s="131" t="s">
        <v>168</v>
      </c>
      <c r="I146" s="131" t="s">
        <v>170</v>
      </c>
      <c r="J146" s="131" t="s">
        <v>171</v>
      </c>
      <c r="K146" s="131" t="s">
        <v>168</v>
      </c>
      <c r="L146" s="131" t="s">
        <v>170</v>
      </c>
      <c r="M146" s="131" t="s">
        <v>167</v>
      </c>
      <c r="N146" s="131" t="s">
        <v>172</v>
      </c>
      <c r="O146" s="131" t="s">
        <v>170</v>
      </c>
      <c r="P146" s="359"/>
      <c r="Q146" s="370"/>
      <c r="R146" s="373"/>
      <c r="S146" s="376"/>
    </row>
    <row r="147" spans="1:19" ht="15.65" customHeight="1" x14ac:dyDescent="0.35">
      <c r="A147" s="349"/>
      <c r="B147" s="352"/>
      <c r="C147" s="355"/>
      <c r="D147" s="358" t="s">
        <v>173</v>
      </c>
      <c r="E147" s="358"/>
      <c r="F147" s="358"/>
      <c r="G147" s="358"/>
      <c r="H147" s="358"/>
      <c r="I147" s="358"/>
      <c r="J147" s="358" t="s">
        <v>73</v>
      </c>
      <c r="K147" s="358"/>
      <c r="L147" s="358"/>
      <c r="M147" s="358" t="s">
        <v>174</v>
      </c>
      <c r="N147" s="358"/>
      <c r="O147" s="358"/>
      <c r="P147" s="359" t="s">
        <v>73</v>
      </c>
      <c r="Q147" s="370"/>
      <c r="R147" s="373"/>
      <c r="S147" s="376"/>
    </row>
    <row r="148" spans="1:19" ht="15.65" customHeight="1" x14ac:dyDescent="0.35">
      <c r="A148" s="349"/>
      <c r="B148" s="352"/>
      <c r="C148" s="355"/>
      <c r="D148" s="358" t="s">
        <v>146</v>
      </c>
      <c r="E148" s="358"/>
      <c r="F148" s="358"/>
      <c r="G148" s="358" t="s">
        <v>175</v>
      </c>
      <c r="H148" s="358"/>
      <c r="I148" s="358"/>
      <c r="J148" s="358"/>
      <c r="K148" s="358"/>
      <c r="L148" s="358"/>
      <c r="M148" s="358"/>
      <c r="N148" s="358"/>
      <c r="O148" s="358"/>
      <c r="P148" s="359"/>
      <c r="Q148" s="370"/>
      <c r="R148" s="373"/>
      <c r="S148" s="376"/>
    </row>
    <row r="149" spans="1:19" ht="15.65" customHeight="1" thickBot="1" x14ac:dyDescent="0.4">
      <c r="A149" s="350"/>
      <c r="B149" s="353"/>
      <c r="C149" s="356"/>
      <c r="D149" s="137" t="s">
        <v>150</v>
      </c>
      <c r="E149" s="137" t="s">
        <v>153</v>
      </c>
      <c r="F149" s="137" t="s">
        <v>73</v>
      </c>
      <c r="G149" s="137" t="s">
        <v>150</v>
      </c>
      <c r="H149" s="137" t="s">
        <v>153</v>
      </c>
      <c r="I149" s="137" t="s">
        <v>73</v>
      </c>
      <c r="J149" s="137" t="s">
        <v>150</v>
      </c>
      <c r="K149" s="137" t="s">
        <v>153</v>
      </c>
      <c r="L149" s="137" t="s">
        <v>73</v>
      </c>
      <c r="M149" s="137" t="s">
        <v>150</v>
      </c>
      <c r="N149" s="137" t="s">
        <v>153</v>
      </c>
      <c r="O149" s="137" t="s">
        <v>73</v>
      </c>
      <c r="P149" s="360"/>
      <c r="Q149" s="371"/>
      <c r="R149" s="374"/>
      <c r="S149" s="377"/>
    </row>
    <row r="150" spans="1:19" ht="17.149999999999999" customHeight="1" thickTop="1" x14ac:dyDescent="0.35">
      <c r="A150" s="351" t="s">
        <v>56</v>
      </c>
      <c r="B150" s="391" t="s">
        <v>93</v>
      </c>
      <c r="C150" s="146" t="s">
        <v>143</v>
      </c>
      <c r="D150" s="122">
        <v>19000</v>
      </c>
      <c r="E150" s="122">
        <v>0</v>
      </c>
      <c r="F150" s="122">
        <v>19000</v>
      </c>
      <c r="G150" s="122">
        <v>16200</v>
      </c>
      <c r="H150" s="122">
        <v>0</v>
      </c>
      <c r="I150" s="122">
        <v>16200</v>
      </c>
      <c r="J150" s="122">
        <v>35200</v>
      </c>
      <c r="K150" s="122">
        <v>0</v>
      </c>
      <c r="L150" s="122">
        <v>35200</v>
      </c>
      <c r="M150" s="122">
        <v>0</v>
      </c>
      <c r="N150" s="122">
        <v>0</v>
      </c>
      <c r="O150" s="122">
        <v>0</v>
      </c>
      <c r="P150" s="122">
        <v>35200</v>
      </c>
      <c r="Q150" s="146" t="s">
        <v>148</v>
      </c>
      <c r="R150" s="392" t="s">
        <v>94</v>
      </c>
      <c r="S150" s="393" t="s">
        <v>57</v>
      </c>
    </row>
    <row r="151" spans="1:19" ht="17.149999999999999" customHeight="1" x14ac:dyDescent="0.35">
      <c r="A151" s="352"/>
      <c r="B151" s="363"/>
      <c r="C151" s="139" t="s">
        <v>133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9" t="s">
        <v>134</v>
      </c>
      <c r="R151" s="366"/>
      <c r="S151" s="378"/>
    </row>
    <row r="152" spans="1:19" ht="17.149999999999999" customHeight="1" x14ac:dyDescent="0.35">
      <c r="A152" s="352"/>
      <c r="B152" s="364"/>
      <c r="C152" s="140" t="s">
        <v>72</v>
      </c>
      <c r="D152" s="134">
        <f>SUM(D150:D151)</f>
        <v>19000</v>
      </c>
      <c r="E152" s="182">
        <f t="shared" ref="E152:P152" si="44">SUM(E150:E151)</f>
        <v>0</v>
      </c>
      <c r="F152" s="182">
        <f t="shared" si="44"/>
        <v>19000</v>
      </c>
      <c r="G152" s="182">
        <f t="shared" si="44"/>
        <v>16200</v>
      </c>
      <c r="H152" s="182">
        <f t="shared" si="44"/>
        <v>0</v>
      </c>
      <c r="I152" s="182">
        <f t="shared" si="44"/>
        <v>16200</v>
      </c>
      <c r="J152" s="182">
        <f t="shared" si="44"/>
        <v>35200</v>
      </c>
      <c r="K152" s="182">
        <f t="shared" si="44"/>
        <v>0</v>
      </c>
      <c r="L152" s="182">
        <f t="shared" si="44"/>
        <v>35200</v>
      </c>
      <c r="M152" s="182">
        <f t="shared" si="44"/>
        <v>0</v>
      </c>
      <c r="N152" s="182">
        <f t="shared" si="44"/>
        <v>0</v>
      </c>
      <c r="O152" s="182">
        <f t="shared" si="44"/>
        <v>0</v>
      </c>
      <c r="P152" s="182">
        <f t="shared" si="44"/>
        <v>35200</v>
      </c>
      <c r="Q152" s="140" t="s">
        <v>73</v>
      </c>
      <c r="R152" s="367"/>
      <c r="S152" s="378"/>
    </row>
    <row r="153" spans="1:19" ht="17.149999999999999" customHeight="1" x14ac:dyDescent="0.35">
      <c r="A153" s="352"/>
      <c r="B153" s="364" t="s">
        <v>96</v>
      </c>
      <c r="C153" s="138" t="s">
        <v>143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>
        <v>0</v>
      </c>
      <c r="P153" s="132">
        <v>0</v>
      </c>
      <c r="Q153" s="138" t="s">
        <v>148</v>
      </c>
      <c r="R153" s="367" t="s">
        <v>97</v>
      </c>
      <c r="S153" s="378"/>
    </row>
    <row r="154" spans="1:19" ht="17.149999999999999" customHeight="1" x14ac:dyDescent="0.35">
      <c r="A154" s="352"/>
      <c r="B154" s="363"/>
      <c r="C154" s="139" t="s">
        <v>133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9" t="s">
        <v>134</v>
      </c>
      <c r="R154" s="366"/>
      <c r="S154" s="378"/>
    </row>
    <row r="155" spans="1:19" ht="17.149999999999999" customHeight="1" x14ac:dyDescent="0.35">
      <c r="A155" s="352"/>
      <c r="B155" s="364"/>
      <c r="C155" s="140" t="s">
        <v>72</v>
      </c>
      <c r="D155" s="134">
        <v>0</v>
      </c>
      <c r="E155" s="182">
        <v>0</v>
      </c>
      <c r="F155" s="182">
        <v>0</v>
      </c>
      <c r="G155" s="182">
        <v>0</v>
      </c>
      <c r="H155" s="182">
        <v>0</v>
      </c>
      <c r="I155" s="182">
        <v>0</v>
      </c>
      <c r="J155" s="182">
        <v>0</v>
      </c>
      <c r="K155" s="182">
        <v>0</v>
      </c>
      <c r="L155" s="182">
        <v>0</v>
      </c>
      <c r="M155" s="182">
        <v>0</v>
      </c>
      <c r="N155" s="182">
        <v>0</v>
      </c>
      <c r="O155" s="182">
        <v>0</v>
      </c>
      <c r="P155" s="182">
        <v>0</v>
      </c>
      <c r="Q155" s="140" t="s">
        <v>73</v>
      </c>
      <c r="R155" s="367"/>
      <c r="S155" s="378"/>
    </row>
    <row r="156" spans="1:19" ht="17.149999999999999" customHeight="1" x14ac:dyDescent="0.35">
      <c r="A156" s="352"/>
      <c r="B156" s="364" t="s">
        <v>98</v>
      </c>
      <c r="C156" s="138" t="s">
        <v>143</v>
      </c>
      <c r="D156" s="132">
        <f>D150+D153</f>
        <v>19000</v>
      </c>
      <c r="E156" s="132">
        <f t="shared" ref="E156:P156" si="45">E150+E153</f>
        <v>0</v>
      </c>
      <c r="F156" s="132">
        <f t="shared" si="45"/>
        <v>19000</v>
      </c>
      <c r="G156" s="132">
        <f t="shared" si="45"/>
        <v>16200</v>
      </c>
      <c r="H156" s="132">
        <f t="shared" si="45"/>
        <v>0</v>
      </c>
      <c r="I156" s="132">
        <f t="shared" si="45"/>
        <v>16200</v>
      </c>
      <c r="J156" s="132">
        <f t="shared" si="45"/>
        <v>35200</v>
      </c>
      <c r="K156" s="132">
        <f t="shared" si="45"/>
        <v>0</v>
      </c>
      <c r="L156" s="132">
        <f t="shared" si="45"/>
        <v>35200</v>
      </c>
      <c r="M156" s="132">
        <f t="shared" si="45"/>
        <v>0</v>
      </c>
      <c r="N156" s="132">
        <f t="shared" si="45"/>
        <v>0</v>
      </c>
      <c r="O156" s="132">
        <f t="shared" si="45"/>
        <v>0</v>
      </c>
      <c r="P156" s="132">
        <f t="shared" si="45"/>
        <v>35200</v>
      </c>
      <c r="Q156" s="138" t="s">
        <v>148</v>
      </c>
      <c r="R156" s="367" t="s">
        <v>73</v>
      </c>
      <c r="S156" s="378"/>
    </row>
    <row r="157" spans="1:19" ht="17.149999999999999" customHeight="1" x14ac:dyDescent="0.35">
      <c r="A157" s="352"/>
      <c r="B157" s="363"/>
      <c r="C157" s="139" t="s">
        <v>133</v>
      </c>
      <c r="D157" s="133">
        <f>D151+D154</f>
        <v>0</v>
      </c>
      <c r="E157" s="133">
        <f t="shared" ref="E157:P157" si="46">E151+E154</f>
        <v>0</v>
      </c>
      <c r="F157" s="133">
        <f t="shared" si="46"/>
        <v>0</v>
      </c>
      <c r="G157" s="133">
        <f t="shared" si="46"/>
        <v>0</v>
      </c>
      <c r="H157" s="133">
        <f t="shared" si="46"/>
        <v>0</v>
      </c>
      <c r="I157" s="133">
        <f t="shared" si="46"/>
        <v>0</v>
      </c>
      <c r="J157" s="133">
        <f t="shared" si="46"/>
        <v>0</v>
      </c>
      <c r="K157" s="133">
        <f t="shared" si="46"/>
        <v>0</v>
      </c>
      <c r="L157" s="133">
        <f t="shared" si="46"/>
        <v>0</v>
      </c>
      <c r="M157" s="133">
        <f t="shared" si="46"/>
        <v>0</v>
      </c>
      <c r="N157" s="133">
        <f t="shared" si="46"/>
        <v>0</v>
      </c>
      <c r="O157" s="133">
        <f t="shared" si="46"/>
        <v>0</v>
      </c>
      <c r="P157" s="133">
        <f t="shared" si="46"/>
        <v>0</v>
      </c>
      <c r="Q157" s="139" t="s">
        <v>134</v>
      </c>
      <c r="R157" s="366"/>
      <c r="S157" s="378"/>
    </row>
    <row r="158" spans="1:19" ht="17.149999999999999" customHeight="1" x14ac:dyDescent="0.35">
      <c r="A158" s="352"/>
      <c r="B158" s="364"/>
      <c r="C158" s="140" t="s">
        <v>72</v>
      </c>
      <c r="D158" s="134">
        <f>SUM(D156:D157)</f>
        <v>19000</v>
      </c>
      <c r="E158" s="182">
        <f t="shared" ref="E158:P158" si="47">SUM(E156:E157)</f>
        <v>0</v>
      </c>
      <c r="F158" s="182">
        <f t="shared" si="47"/>
        <v>19000</v>
      </c>
      <c r="G158" s="182">
        <f t="shared" si="47"/>
        <v>16200</v>
      </c>
      <c r="H158" s="182">
        <f t="shared" si="47"/>
        <v>0</v>
      </c>
      <c r="I158" s="182">
        <f t="shared" si="47"/>
        <v>16200</v>
      </c>
      <c r="J158" s="182">
        <f t="shared" si="47"/>
        <v>35200</v>
      </c>
      <c r="K158" s="182">
        <f t="shared" si="47"/>
        <v>0</v>
      </c>
      <c r="L158" s="182">
        <f t="shared" si="47"/>
        <v>35200</v>
      </c>
      <c r="M158" s="182">
        <f t="shared" si="47"/>
        <v>0</v>
      </c>
      <c r="N158" s="182">
        <f t="shared" si="47"/>
        <v>0</v>
      </c>
      <c r="O158" s="182">
        <f t="shared" si="47"/>
        <v>0</v>
      </c>
      <c r="P158" s="182">
        <f t="shared" si="47"/>
        <v>35200</v>
      </c>
      <c r="Q158" s="140" t="s">
        <v>73</v>
      </c>
      <c r="R158" s="367"/>
      <c r="S158" s="378"/>
    </row>
    <row r="159" spans="1:19" ht="17.149999999999999" customHeight="1" x14ac:dyDescent="0.35">
      <c r="A159" s="352" t="s">
        <v>58</v>
      </c>
      <c r="B159" s="364" t="s">
        <v>93</v>
      </c>
      <c r="C159" s="138" t="s">
        <v>143</v>
      </c>
      <c r="D159" s="132">
        <v>10800</v>
      </c>
      <c r="E159" s="132">
        <v>0</v>
      </c>
      <c r="F159" s="132">
        <v>10800</v>
      </c>
      <c r="G159" s="132">
        <v>3750</v>
      </c>
      <c r="H159" s="132">
        <v>6750</v>
      </c>
      <c r="I159" s="132">
        <v>10500</v>
      </c>
      <c r="J159" s="132">
        <v>14550</v>
      </c>
      <c r="K159" s="132">
        <v>6750</v>
      </c>
      <c r="L159" s="132">
        <v>21300</v>
      </c>
      <c r="M159" s="132">
        <v>0</v>
      </c>
      <c r="N159" s="132">
        <v>0</v>
      </c>
      <c r="O159" s="132">
        <v>0</v>
      </c>
      <c r="P159" s="132">
        <v>21300</v>
      </c>
      <c r="Q159" s="154" t="s">
        <v>148</v>
      </c>
      <c r="R159" s="367" t="s">
        <v>94</v>
      </c>
      <c r="S159" s="378" t="s">
        <v>59</v>
      </c>
    </row>
    <row r="160" spans="1:19" ht="17.149999999999999" customHeight="1" x14ac:dyDescent="0.35">
      <c r="A160" s="352"/>
      <c r="B160" s="363"/>
      <c r="C160" s="139" t="s">
        <v>133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133">
        <v>0</v>
      </c>
      <c r="J160" s="133">
        <v>0</v>
      </c>
      <c r="K160" s="133">
        <v>0</v>
      </c>
      <c r="L160" s="133">
        <v>0</v>
      </c>
      <c r="M160" s="133">
        <v>0</v>
      </c>
      <c r="N160" s="133">
        <v>0</v>
      </c>
      <c r="O160" s="133">
        <v>0</v>
      </c>
      <c r="P160" s="133">
        <v>0</v>
      </c>
      <c r="Q160" s="155" t="s">
        <v>134</v>
      </c>
      <c r="R160" s="366"/>
      <c r="S160" s="378"/>
    </row>
    <row r="161" spans="1:19" ht="17.149999999999999" customHeight="1" x14ac:dyDescent="0.35">
      <c r="A161" s="352"/>
      <c r="B161" s="364"/>
      <c r="C161" s="140" t="s">
        <v>72</v>
      </c>
      <c r="D161" s="134">
        <f>SUM(D159:D160)</f>
        <v>10800</v>
      </c>
      <c r="E161" s="182">
        <f t="shared" ref="E161:P161" si="48">SUM(E159:E160)</f>
        <v>0</v>
      </c>
      <c r="F161" s="182">
        <f t="shared" si="48"/>
        <v>10800</v>
      </c>
      <c r="G161" s="182">
        <f t="shared" si="48"/>
        <v>3750</v>
      </c>
      <c r="H161" s="182">
        <f t="shared" si="48"/>
        <v>6750</v>
      </c>
      <c r="I161" s="182">
        <f t="shared" si="48"/>
        <v>10500</v>
      </c>
      <c r="J161" s="182">
        <f t="shared" si="48"/>
        <v>14550</v>
      </c>
      <c r="K161" s="182">
        <f t="shared" si="48"/>
        <v>6750</v>
      </c>
      <c r="L161" s="182">
        <f t="shared" si="48"/>
        <v>21300</v>
      </c>
      <c r="M161" s="182">
        <f t="shared" si="48"/>
        <v>0</v>
      </c>
      <c r="N161" s="182">
        <f t="shared" si="48"/>
        <v>0</v>
      </c>
      <c r="O161" s="182">
        <f t="shared" si="48"/>
        <v>0</v>
      </c>
      <c r="P161" s="182">
        <f t="shared" si="48"/>
        <v>21300</v>
      </c>
      <c r="Q161" s="156" t="s">
        <v>73</v>
      </c>
      <c r="R161" s="367"/>
      <c r="S161" s="378"/>
    </row>
    <row r="162" spans="1:19" ht="17.149999999999999" customHeight="1" x14ac:dyDescent="0.35">
      <c r="A162" s="352"/>
      <c r="B162" s="364" t="s">
        <v>96</v>
      </c>
      <c r="C162" s="138" t="s">
        <v>143</v>
      </c>
      <c r="D162" s="132">
        <v>0</v>
      </c>
      <c r="E162" s="132">
        <v>0</v>
      </c>
      <c r="F162" s="132">
        <v>0</v>
      </c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  <c r="O162" s="132">
        <v>0</v>
      </c>
      <c r="P162" s="132">
        <v>0</v>
      </c>
      <c r="Q162" s="154" t="s">
        <v>148</v>
      </c>
      <c r="R162" s="367" t="s">
        <v>97</v>
      </c>
      <c r="S162" s="378"/>
    </row>
    <row r="163" spans="1:19" ht="17.149999999999999" customHeight="1" x14ac:dyDescent="0.35">
      <c r="A163" s="352"/>
      <c r="B163" s="363"/>
      <c r="C163" s="139" t="s">
        <v>133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33">
        <v>0</v>
      </c>
      <c r="Q163" s="155" t="s">
        <v>134</v>
      </c>
      <c r="R163" s="366"/>
      <c r="S163" s="378"/>
    </row>
    <row r="164" spans="1:19" ht="17.149999999999999" customHeight="1" x14ac:dyDescent="0.35">
      <c r="A164" s="352"/>
      <c r="B164" s="364"/>
      <c r="C164" s="140" t="s">
        <v>72</v>
      </c>
      <c r="D164" s="134">
        <v>0</v>
      </c>
      <c r="E164" s="182">
        <v>0</v>
      </c>
      <c r="F164" s="182">
        <v>0</v>
      </c>
      <c r="G164" s="182">
        <v>0</v>
      </c>
      <c r="H164" s="182">
        <v>0</v>
      </c>
      <c r="I164" s="182">
        <v>0</v>
      </c>
      <c r="J164" s="182">
        <v>0</v>
      </c>
      <c r="K164" s="182">
        <v>0</v>
      </c>
      <c r="L164" s="182">
        <v>0</v>
      </c>
      <c r="M164" s="182">
        <v>0</v>
      </c>
      <c r="N164" s="182">
        <v>0</v>
      </c>
      <c r="O164" s="182">
        <v>0</v>
      </c>
      <c r="P164" s="182">
        <v>0</v>
      </c>
      <c r="Q164" s="156" t="s">
        <v>73</v>
      </c>
      <c r="R164" s="367"/>
      <c r="S164" s="378"/>
    </row>
    <row r="165" spans="1:19" ht="17.149999999999999" customHeight="1" x14ac:dyDescent="0.35">
      <c r="A165" s="352"/>
      <c r="B165" s="364" t="s">
        <v>98</v>
      </c>
      <c r="C165" s="138" t="s">
        <v>143</v>
      </c>
      <c r="D165" s="132">
        <f>D159+D162</f>
        <v>10800</v>
      </c>
      <c r="E165" s="132">
        <f t="shared" ref="E165:P165" si="49">E159+E162</f>
        <v>0</v>
      </c>
      <c r="F165" s="132">
        <f t="shared" si="49"/>
        <v>10800</v>
      </c>
      <c r="G165" s="132">
        <f t="shared" si="49"/>
        <v>3750</v>
      </c>
      <c r="H165" s="132">
        <f t="shared" si="49"/>
        <v>6750</v>
      </c>
      <c r="I165" s="132">
        <f t="shared" si="49"/>
        <v>10500</v>
      </c>
      <c r="J165" s="132">
        <f t="shared" si="49"/>
        <v>14550</v>
      </c>
      <c r="K165" s="132">
        <f t="shared" si="49"/>
        <v>6750</v>
      </c>
      <c r="L165" s="132">
        <f t="shared" si="49"/>
        <v>21300</v>
      </c>
      <c r="M165" s="132">
        <f t="shared" si="49"/>
        <v>0</v>
      </c>
      <c r="N165" s="132">
        <f t="shared" si="49"/>
        <v>0</v>
      </c>
      <c r="O165" s="132">
        <f t="shared" si="49"/>
        <v>0</v>
      </c>
      <c r="P165" s="132">
        <f t="shared" si="49"/>
        <v>21300</v>
      </c>
      <c r="Q165" s="154" t="s">
        <v>148</v>
      </c>
      <c r="R165" s="367" t="s">
        <v>73</v>
      </c>
      <c r="S165" s="378"/>
    </row>
    <row r="166" spans="1:19" ht="17.149999999999999" customHeight="1" x14ac:dyDescent="0.35">
      <c r="A166" s="352"/>
      <c r="B166" s="363"/>
      <c r="C166" s="139" t="s">
        <v>133</v>
      </c>
      <c r="D166" s="133">
        <f>D160+D163</f>
        <v>0</v>
      </c>
      <c r="E166" s="133">
        <f t="shared" ref="E166:P166" si="50">E160+E163</f>
        <v>0</v>
      </c>
      <c r="F166" s="133">
        <f t="shared" si="50"/>
        <v>0</v>
      </c>
      <c r="G166" s="133">
        <f t="shared" si="50"/>
        <v>0</v>
      </c>
      <c r="H166" s="133">
        <f t="shared" si="50"/>
        <v>0</v>
      </c>
      <c r="I166" s="133">
        <f t="shared" si="50"/>
        <v>0</v>
      </c>
      <c r="J166" s="133">
        <f t="shared" si="50"/>
        <v>0</v>
      </c>
      <c r="K166" s="133">
        <f t="shared" si="50"/>
        <v>0</v>
      </c>
      <c r="L166" s="133">
        <f t="shared" si="50"/>
        <v>0</v>
      </c>
      <c r="M166" s="133">
        <f t="shared" si="50"/>
        <v>0</v>
      </c>
      <c r="N166" s="133">
        <f t="shared" si="50"/>
        <v>0</v>
      </c>
      <c r="O166" s="133">
        <f t="shared" si="50"/>
        <v>0</v>
      </c>
      <c r="P166" s="133">
        <f t="shared" si="50"/>
        <v>0</v>
      </c>
      <c r="Q166" s="155" t="s">
        <v>134</v>
      </c>
      <c r="R166" s="366"/>
      <c r="S166" s="378"/>
    </row>
    <row r="167" spans="1:19" ht="17.149999999999999" customHeight="1" thickBot="1" x14ac:dyDescent="0.4">
      <c r="A167" s="382"/>
      <c r="B167" s="384"/>
      <c r="C167" s="144" t="s">
        <v>72</v>
      </c>
      <c r="D167" s="135">
        <f>SUM(D165:D166)</f>
        <v>10800</v>
      </c>
      <c r="E167" s="135">
        <f t="shared" ref="E167:P167" si="51">SUM(E165:E166)</f>
        <v>0</v>
      </c>
      <c r="F167" s="135">
        <f t="shared" si="51"/>
        <v>10800</v>
      </c>
      <c r="G167" s="135">
        <f t="shared" si="51"/>
        <v>3750</v>
      </c>
      <c r="H167" s="135">
        <f t="shared" si="51"/>
        <v>6750</v>
      </c>
      <c r="I167" s="135">
        <f t="shared" si="51"/>
        <v>10500</v>
      </c>
      <c r="J167" s="135">
        <f t="shared" si="51"/>
        <v>14550</v>
      </c>
      <c r="K167" s="135">
        <f t="shared" si="51"/>
        <v>6750</v>
      </c>
      <c r="L167" s="135">
        <f t="shared" si="51"/>
        <v>21300</v>
      </c>
      <c r="M167" s="135">
        <f t="shared" si="51"/>
        <v>0</v>
      </c>
      <c r="N167" s="135">
        <f t="shared" si="51"/>
        <v>0</v>
      </c>
      <c r="O167" s="135">
        <f t="shared" si="51"/>
        <v>0</v>
      </c>
      <c r="P167" s="135">
        <f t="shared" si="51"/>
        <v>21300</v>
      </c>
      <c r="Q167" s="157" t="s">
        <v>73</v>
      </c>
      <c r="R167" s="385"/>
      <c r="S167" s="383"/>
    </row>
    <row r="168" spans="1:19" ht="21" customHeight="1" thickTop="1" x14ac:dyDescent="0.35">
      <c r="A168" s="345" t="s">
        <v>189</v>
      </c>
      <c r="B168" s="345"/>
      <c r="C168" s="345"/>
      <c r="D168" s="345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</row>
    <row r="169" spans="1:19" ht="21" customHeight="1" x14ac:dyDescent="0.35">
      <c r="A169" s="346" t="s">
        <v>198</v>
      </c>
      <c r="B169" s="346"/>
      <c r="C169" s="346"/>
      <c r="D169" s="346"/>
      <c r="E169" s="346"/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</row>
    <row r="170" spans="1:19" ht="21" customHeight="1" thickBot="1" x14ac:dyDescent="0.4">
      <c r="A170" s="397" t="s">
        <v>157</v>
      </c>
      <c r="B170" s="397"/>
      <c r="C170" s="397"/>
      <c r="D170" s="396"/>
      <c r="F170" s="120"/>
      <c r="G170" s="121"/>
      <c r="H170" s="121"/>
      <c r="I170" s="121"/>
      <c r="J170" s="121"/>
      <c r="K170" s="121"/>
      <c r="L170" s="121"/>
      <c r="M170" s="121"/>
      <c r="P170" s="398"/>
      <c r="Q170" s="399" t="s">
        <v>158</v>
      </c>
      <c r="R170" s="399"/>
      <c r="S170" s="399"/>
    </row>
    <row r="171" spans="1:19" ht="15.65" customHeight="1" thickTop="1" x14ac:dyDescent="0.35">
      <c r="A171" s="348" t="s">
        <v>19</v>
      </c>
      <c r="B171" s="351" t="s">
        <v>76</v>
      </c>
      <c r="C171" s="354" t="s">
        <v>159</v>
      </c>
      <c r="D171" s="357" t="s">
        <v>160</v>
      </c>
      <c r="E171" s="357"/>
      <c r="F171" s="357"/>
      <c r="G171" s="357"/>
      <c r="H171" s="357"/>
      <c r="I171" s="357"/>
      <c r="J171" s="357"/>
      <c r="K171" s="357"/>
      <c r="L171" s="357"/>
      <c r="M171" s="357" t="s">
        <v>161</v>
      </c>
      <c r="N171" s="357"/>
      <c r="O171" s="357"/>
      <c r="P171" s="368" t="s">
        <v>162</v>
      </c>
      <c r="Q171" s="369" t="s">
        <v>163</v>
      </c>
      <c r="R171" s="372" t="s">
        <v>84</v>
      </c>
      <c r="S171" s="375" t="s">
        <v>164</v>
      </c>
    </row>
    <row r="172" spans="1:19" ht="15.65" customHeight="1" x14ac:dyDescent="0.35">
      <c r="A172" s="349"/>
      <c r="B172" s="352"/>
      <c r="C172" s="355"/>
      <c r="D172" s="358" t="s">
        <v>165</v>
      </c>
      <c r="E172" s="358"/>
      <c r="F172" s="358"/>
      <c r="G172" s="358" t="s">
        <v>166</v>
      </c>
      <c r="H172" s="358"/>
      <c r="I172" s="358"/>
      <c r="J172" s="358" t="s">
        <v>111</v>
      </c>
      <c r="K172" s="358"/>
      <c r="L172" s="358"/>
      <c r="M172" s="358"/>
      <c r="N172" s="358"/>
      <c r="O172" s="358"/>
      <c r="P172" s="359"/>
      <c r="Q172" s="370"/>
      <c r="R172" s="373"/>
      <c r="S172" s="376"/>
    </row>
    <row r="173" spans="1:19" ht="15.65" customHeight="1" x14ac:dyDescent="0.35">
      <c r="A173" s="349"/>
      <c r="B173" s="352"/>
      <c r="C173" s="355"/>
      <c r="D173" s="131" t="s">
        <v>167</v>
      </c>
      <c r="E173" s="131" t="s">
        <v>168</v>
      </c>
      <c r="F173" s="131" t="s">
        <v>169</v>
      </c>
      <c r="G173" s="131" t="s">
        <v>167</v>
      </c>
      <c r="H173" s="131" t="s">
        <v>168</v>
      </c>
      <c r="I173" s="131" t="s">
        <v>170</v>
      </c>
      <c r="J173" s="131" t="s">
        <v>171</v>
      </c>
      <c r="K173" s="131" t="s">
        <v>168</v>
      </c>
      <c r="L173" s="131" t="s">
        <v>170</v>
      </c>
      <c r="M173" s="131" t="s">
        <v>167</v>
      </c>
      <c r="N173" s="131" t="s">
        <v>172</v>
      </c>
      <c r="O173" s="131" t="s">
        <v>170</v>
      </c>
      <c r="P173" s="359"/>
      <c r="Q173" s="370"/>
      <c r="R173" s="373"/>
      <c r="S173" s="376"/>
    </row>
    <row r="174" spans="1:19" ht="15.65" customHeight="1" x14ac:dyDescent="0.35">
      <c r="A174" s="349"/>
      <c r="B174" s="352"/>
      <c r="C174" s="355"/>
      <c r="D174" s="358" t="s">
        <v>173</v>
      </c>
      <c r="E174" s="358"/>
      <c r="F174" s="358"/>
      <c r="G174" s="358"/>
      <c r="H174" s="358"/>
      <c r="I174" s="358"/>
      <c r="J174" s="358" t="s">
        <v>73</v>
      </c>
      <c r="K174" s="358"/>
      <c r="L174" s="358"/>
      <c r="M174" s="358" t="s">
        <v>174</v>
      </c>
      <c r="N174" s="358"/>
      <c r="O174" s="358"/>
      <c r="P174" s="359" t="s">
        <v>73</v>
      </c>
      <c r="Q174" s="370"/>
      <c r="R174" s="373"/>
      <c r="S174" s="376"/>
    </row>
    <row r="175" spans="1:19" ht="15.65" customHeight="1" x14ac:dyDescent="0.35">
      <c r="A175" s="349"/>
      <c r="B175" s="352"/>
      <c r="C175" s="355"/>
      <c r="D175" s="358" t="s">
        <v>146</v>
      </c>
      <c r="E175" s="358"/>
      <c r="F175" s="358"/>
      <c r="G175" s="358" t="s">
        <v>175</v>
      </c>
      <c r="H175" s="358"/>
      <c r="I175" s="358"/>
      <c r="J175" s="358"/>
      <c r="K175" s="358"/>
      <c r="L175" s="358"/>
      <c r="M175" s="358"/>
      <c r="N175" s="358"/>
      <c r="O175" s="358"/>
      <c r="P175" s="359"/>
      <c r="Q175" s="370"/>
      <c r="R175" s="373"/>
      <c r="S175" s="376"/>
    </row>
    <row r="176" spans="1:19" ht="15.65" customHeight="1" thickBot="1" x14ac:dyDescent="0.4">
      <c r="A176" s="350"/>
      <c r="B176" s="353"/>
      <c r="C176" s="356"/>
      <c r="D176" s="137" t="s">
        <v>150</v>
      </c>
      <c r="E176" s="137" t="s">
        <v>153</v>
      </c>
      <c r="F176" s="137" t="s">
        <v>73</v>
      </c>
      <c r="G176" s="137" t="s">
        <v>150</v>
      </c>
      <c r="H176" s="137" t="s">
        <v>153</v>
      </c>
      <c r="I176" s="137" t="s">
        <v>73</v>
      </c>
      <c r="J176" s="137" t="s">
        <v>150</v>
      </c>
      <c r="K176" s="137" t="s">
        <v>153</v>
      </c>
      <c r="L176" s="137" t="s">
        <v>73</v>
      </c>
      <c r="M176" s="137" t="s">
        <v>150</v>
      </c>
      <c r="N176" s="137" t="s">
        <v>153</v>
      </c>
      <c r="O176" s="137" t="s">
        <v>73</v>
      </c>
      <c r="P176" s="360"/>
      <c r="Q176" s="371"/>
      <c r="R176" s="374"/>
      <c r="S176" s="377"/>
    </row>
    <row r="177" spans="1:19" ht="18" customHeight="1" thickTop="1" x14ac:dyDescent="0.35">
      <c r="A177" s="351" t="s">
        <v>60</v>
      </c>
      <c r="B177" s="391" t="s">
        <v>93</v>
      </c>
      <c r="C177" s="146" t="s">
        <v>143</v>
      </c>
      <c r="D177" s="122">
        <v>359973</v>
      </c>
      <c r="E177" s="122">
        <v>4720</v>
      </c>
      <c r="F177" s="122">
        <v>364693</v>
      </c>
      <c r="G177" s="122">
        <v>595521</v>
      </c>
      <c r="H177" s="122">
        <v>46079</v>
      </c>
      <c r="I177" s="122">
        <v>641600</v>
      </c>
      <c r="J177" s="122">
        <v>955494</v>
      </c>
      <c r="K177" s="122">
        <v>50799</v>
      </c>
      <c r="L177" s="122">
        <v>1006293</v>
      </c>
      <c r="M177" s="122">
        <v>1527</v>
      </c>
      <c r="N177" s="122">
        <v>0</v>
      </c>
      <c r="O177" s="122">
        <v>1527</v>
      </c>
      <c r="P177" s="122">
        <v>1007820</v>
      </c>
      <c r="Q177" s="150" t="s">
        <v>148</v>
      </c>
      <c r="R177" s="392" t="s">
        <v>94</v>
      </c>
      <c r="S177" s="393" t="s">
        <v>61</v>
      </c>
    </row>
    <row r="178" spans="1:19" ht="18" customHeight="1" x14ac:dyDescent="0.35">
      <c r="A178" s="352"/>
      <c r="B178" s="363"/>
      <c r="C178" s="139" t="s">
        <v>133</v>
      </c>
      <c r="D178" s="133">
        <v>6000</v>
      </c>
      <c r="E178" s="133">
        <v>0</v>
      </c>
      <c r="F178" s="133">
        <v>6000</v>
      </c>
      <c r="G178" s="133">
        <v>19480</v>
      </c>
      <c r="H178" s="133">
        <v>0</v>
      </c>
      <c r="I178" s="133">
        <v>19480</v>
      </c>
      <c r="J178" s="133">
        <v>25480</v>
      </c>
      <c r="K178" s="133">
        <v>0</v>
      </c>
      <c r="L178" s="133">
        <v>25480</v>
      </c>
      <c r="M178" s="133">
        <v>0</v>
      </c>
      <c r="N178" s="133">
        <v>0</v>
      </c>
      <c r="O178" s="133">
        <v>0</v>
      </c>
      <c r="P178" s="133">
        <v>25480</v>
      </c>
      <c r="Q178" s="155" t="s">
        <v>134</v>
      </c>
      <c r="R178" s="366"/>
      <c r="S178" s="378"/>
    </row>
    <row r="179" spans="1:19" ht="18" customHeight="1" x14ac:dyDescent="0.35">
      <c r="A179" s="352"/>
      <c r="B179" s="364"/>
      <c r="C179" s="140" t="s">
        <v>72</v>
      </c>
      <c r="D179" s="134">
        <f>SUM(D177:D178)</f>
        <v>365973</v>
      </c>
      <c r="E179" s="182">
        <f t="shared" ref="E179:P179" si="52">SUM(E177:E178)</f>
        <v>4720</v>
      </c>
      <c r="F179" s="182">
        <f t="shared" si="52"/>
        <v>370693</v>
      </c>
      <c r="G179" s="182">
        <f t="shared" si="52"/>
        <v>615001</v>
      </c>
      <c r="H179" s="182">
        <f t="shared" si="52"/>
        <v>46079</v>
      </c>
      <c r="I179" s="182">
        <f t="shared" si="52"/>
        <v>661080</v>
      </c>
      <c r="J179" s="182">
        <f t="shared" si="52"/>
        <v>980974</v>
      </c>
      <c r="K179" s="182">
        <f t="shared" si="52"/>
        <v>50799</v>
      </c>
      <c r="L179" s="182">
        <f t="shared" si="52"/>
        <v>1031773</v>
      </c>
      <c r="M179" s="182">
        <f t="shared" si="52"/>
        <v>1527</v>
      </c>
      <c r="N179" s="182">
        <f t="shared" si="52"/>
        <v>0</v>
      </c>
      <c r="O179" s="182">
        <f t="shared" si="52"/>
        <v>1527</v>
      </c>
      <c r="P179" s="182">
        <f t="shared" si="52"/>
        <v>1033300</v>
      </c>
      <c r="Q179" s="156" t="s">
        <v>73</v>
      </c>
      <c r="R179" s="367"/>
      <c r="S179" s="378"/>
    </row>
    <row r="180" spans="1:19" ht="18" customHeight="1" x14ac:dyDescent="0.35">
      <c r="A180" s="352"/>
      <c r="B180" s="364" t="s">
        <v>96</v>
      </c>
      <c r="C180" s="138" t="s">
        <v>143</v>
      </c>
      <c r="D180" s="132">
        <v>0</v>
      </c>
      <c r="E180" s="132">
        <v>0</v>
      </c>
      <c r="F180" s="132">
        <v>0</v>
      </c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0</v>
      </c>
      <c r="N180" s="132">
        <v>0</v>
      </c>
      <c r="O180" s="132">
        <v>0</v>
      </c>
      <c r="P180" s="132">
        <v>0</v>
      </c>
      <c r="Q180" s="154" t="s">
        <v>148</v>
      </c>
      <c r="R180" s="367" t="s">
        <v>97</v>
      </c>
      <c r="S180" s="378"/>
    </row>
    <row r="181" spans="1:19" ht="18" customHeight="1" x14ac:dyDescent="0.35">
      <c r="A181" s="352"/>
      <c r="B181" s="363"/>
      <c r="C181" s="139" t="s">
        <v>133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33">
        <v>0</v>
      </c>
      <c r="Q181" s="155" t="s">
        <v>134</v>
      </c>
      <c r="R181" s="366"/>
      <c r="S181" s="378"/>
    </row>
    <row r="182" spans="1:19" ht="18" customHeight="1" x14ac:dyDescent="0.35">
      <c r="A182" s="352"/>
      <c r="B182" s="364"/>
      <c r="C182" s="140" t="s">
        <v>72</v>
      </c>
      <c r="D182" s="134">
        <v>0</v>
      </c>
      <c r="E182" s="182">
        <v>0</v>
      </c>
      <c r="F182" s="182">
        <v>0</v>
      </c>
      <c r="G182" s="182">
        <v>0</v>
      </c>
      <c r="H182" s="182">
        <v>0</v>
      </c>
      <c r="I182" s="182">
        <v>0</v>
      </c>
      <c r="J182" s="182">
        <v>0</v>
      </c>
      <c r="K182" s="182">
        <v>0</v>
      </c>
      <c r="L182" s="182">
        <v>0</v>
      </c>
      <c r="M182" s="182">
        <v>0</v>
      </c>
      <c r="N182" s="182">
        <v>0</v>
      </c>
      <c r="O182" s="182">
        <v>0</v>
      </c>
      <c r="P182" s="182">
        <v>0</v>
      </c>
      <c r="Q182" s="156" t="s">
        <v>73</v>
      </c>
      <c r="R182" s="367"/>
      <c r="S182" s="378"/>
    </row>
    <row r="183" spans="1:19" ht="18" customHeight="1" x14ac:dyDescent="0.35">
      <c r="A183" s="352"/>
      <c r="B183" s="364" t="s">
        <v>98</v>
      </c>
      <c r="C183" s="138" t="s">
        <v>143</v>
      </c>
      <c r="D183" s="132">
        <f>D177+D180</f>
        <v>359973</v>
      </c>
      <c r="E183" s="132">
        <f t="shared" ref="E183:P183" si="53">E177+E180</f>
        <v>4720</v>
      </c>
      <c r="F183" s="132">
        <f t="shared" si="53"/>
        <v>364693</v>
      </c>
      <c r="G183" s="132">
        <f t="shared" si="53"/>
        <v>595521</v>
      </c>
      <c r="H183" s="132">
        <f t="shared" si="53"/>
        <v>46079</v>
      </c>
      <c r="I183" s="132">
        <f t="shared" si="53"/>
        <v>641600</v>
      </c>
      <c r="J183" s="132">
        <f t="shared" si="53"/>
        <v>955494</v>
      </c>
      <c r="K183" s="132">
        <f t="shared" si="53"/>
        <v>50799</v>
      </c>
      <c r="L183" s="132">
        <f t="shared" si="53"/>
        <v>1006293</v>
      </c>
      <c r="M183" s="132">
        <f t="shared" si="53"/>
        <v>1527</v>
      </c>
      <c r="N183" s="132">
        <f t="shared" si="53"/>
        <v>0</v>
      </c>
      <c r="O183" s="132">
        <f t="shared" si="53"/>
        <v>1527</v>
      </c>
      <c r="P183" s="132">
        <f t="shared" si="53"/>
        <v>1007820</v>
      </c>
      <c r="Q183" s="154" t="s">
        <v>148</v>
      </c>
      <c r="R183" s="367" t="s">
        <v>73</v>
      </c>
      <c r="S183" s="378"/>
    </row>
    <row r="184" spans="1:19" ht="18" customHeight="1" x14ac:dyDescent="0.35">
      <c r="A184" s="352"/>
      <c r="B184" s="363"/>
      <c r="C184" s="139" t="s">
        <v>133</v>
      </c>
      <c r="D184" s="133">
        <f>D178+D181</f>
        <v>6000</v>
      </c>
      <c r="E184" s="133">
        <f t="shared" ref="E184:P184" si="54">E178+E181</f>
        <v>0</v>
      </c>
      <c r="F184" s="133">
        <f t="shared" si="54"/>
        <v>6000</v>
      </c>
      <c r="G184" s="133">
        <f t="shared" si="54"/>
        <v>19480</v>
      </c>
      <c r="H184" s="133">
        <f t="shared" si="54"/>
        <v>0</v>
      </c>
      <c r="I184" s="133">
        <f t="shared" si="54"/>
        <v>19480</v>
      </c>
      <c r="J184" s="133">
        <f t="shared" si="54"/>
        <v>25480</v>
      </c>
      <c r="K184" s="133">
        <f t="shared" si="54"/>
        <v>0</v>
      </c>
      <c r="L184" s="133">
        <f t="shared" si="54"/>
        <v>25480</v>
      </c>
      <c r="M184" s="133">
        <f t="shared" si="54"/>
        <v>0</v>
      </c>
      <c r="N184" s="133">
        <f t="shared" si="54"/>
        <v>0</v>
      </c>
      <c r="O184" s="133">
        <f t="shared" si="54"/>
        <v>0</v>
      </c>
      <c r="P184" s="133">
        <f t="shared" si="54"/>
        <v>25480</v>
      </c>
      <c r="Q184" s="155" t="s">
        <v>134</v>
      </c>
      <c r="R184" s="366"/>
      <c r="S184" s="378"/>
    </row>
    <row r="185" spans="1:19" ht="18" customHeight="1" x14ac:dyDescent="0.35">
      <c r="A185" s="352"/>
      <c r="B185" s="364"/>
      <c r="C185" s="140" t="s">
        <v>72</v>
      </c>
      <c r="D185" s="134">
        <f>SUM(D183:D184)</f>
        <v>365973</v>
      </c>
      <c r="E185" s="182">
        <f t="shared" ref="E185:P185" si="55">SUM(E183:E184)</f>
        <v>4720</v>
      </c>
      <c r="F185" s="182">
        <f t="shared" si="55"/>
        <v>370693</v>
      </c>
      <c r="G185" s="182">
        <f t="shared" si="55"/>
        <v>615001</v>
      </c>
      <c r="H185" s="182">
        <f t="shared" si="55"/>
        <v>46079</v>
      </c>
      <c r="I185" s="182">
        <f t="shared" si="55"/>
        <v>661080</v>
      </c>
      <c r="J185" s="182">
        <f t="shared" si="55"/>
        <v>980974</v>
      </c>
      <c r="K185" s="182">
        <f t="shared" si="55"/>
        <v>50799</v>
      </c>
      <c r="L185" s="182">
        <f t="shared" si="55"/>
        <v>1031773</v>
      </c>
      <c r="M185" s="182">
        <f t="shared" si="55"/>
        <v>1527</v>
      </c>
      <c r="N185" s="182">
        <f t="shared" si="55"/>
        <v>0</v>
      </c>
      <c r="O185" s="182">
        <f t="shared" si="55"/>
        <v>1527</v>
      </c>
      <c r="P185" s="182">
        <f t="shared" si="55"/>
        <v>1033300</v>
      </c>
      <c r="Q185" s="156" t="s">
        <v>73</v>
      </c>
      <c r="R185" s="367"/>
      <c r="S185" s="378"/>
    </row>
    <row r="186" spans="1:19" ht="18" customHeight="1" x14ac:dyDescent="0.35">
      <c r="A186" s="352" t="s">
        <v>62</v>
      </c>
      <c r="B186" s="364" t="s">
        <v>93</v>
      </c>
      <c r="C186" s="138" t="s">
        <v>143</v>
      </c>
      <c r="D186" s="132">
        <v>16800</v>
      </c>
      <c r="E186" s="132">
        <v>0</v>
      </c>
      <c r="F186" s="132">
        <v>16800</v>
      </c>
      <c r="G186" s="132">
        <v>22200</v>
      </c>
      <c r="H186" s="132">
        <v>12600</v>
      </c>
      <c r="I186" s="132">
        <v>34800</v>
      </c>
      <c r="J186" s="132">
        <v>39000</v>
      </c>
      <c r="K186" s="132">
        <v>12600</v>
      </c>
      <c r="L186" s="132">
        <v>51600</v>
      </c>
      <c r="M186" s="132">
        <v>800</v>
      </c>
      <c r="N186" s="132">
        <v>200</v>
      </c>
      <c r="O186" s="132">
        <v>1000</v>
      </c>
      <c r="P186" s="132">
        <v>52600</v>
      </c>
      <c r="Q186" s="154" t="s">
        <v>148</v>
      </c>
      <c r="R186" s="367" t="s">
        <v>94</v>
      </c>
      <c r="S186" s="378" t="s">
        <v>63</v>
      </c>
    </row>
    <row r="187" spans="1:19" ht="18" customHeight="1" x14ac:dyDescent="0.35">
      <c r="A187" s="352"/>
      <c r="B187" s="363"/>
      <c r="C187" s="139" t="s">
        <v>133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0</v>
      </c>
      <c r="O187" s="133">
        <v>0</v>
      </c>
      <c r="P187" s="133">
        <v>0</v>
      </c>
      <c r="Q187" s="155" t="s">
        <v>134</v>
      </c>
      <c r="R187" s="366"/>
      <c r="S187" s="378"/>
    </row>
    <row r="188" spans="1:19" ht="18" customHeight="1" x14ac:dyDescent="0.35">
      <c r="A188" s="352"/>
      <c r="B188" s="364"/>
      <c r="C188" s="140" t="s">
        <v>72</v>
      </c>
      <c r="D188" s="134">
        <f>SUM(D186:D187)</f>
        <v>16800</v>
      </c>
      <c r="E188" s="182">
        <f t="shared" ref="E188:P188" si="56">SUM(E186:E187)</f>
        <v>0</v>
      </c>
      <c r="F188" s="182">
        <f t="shared" si="56"/>
        <v>16800</v>
      </c>
      <c r="G188" s="182">
        <f t="shared" si="56"/>
        <v>22200</v>
      </c>
      <c r="H188" s="182">
        <f t="shared" si="56"/>
        <v>12600</v>
      </c>
      <c r="I188" s="182">
        <f t="shared" si="56"/>
        <v>34800</v>
      </c>
      <c r="J188" s="182">
        <f t="shared" si="56"/>
        <v>39000</v>
      </c>
      <c r="K188" s="182">
        <f t="shared" si="56"/>
        <v>12600</v>
      </c>
      <c r="L188" s="182">
        <f t="shared" si="56"/>
        <v>51600</v>
      </c>
      <c r="M188" s="182">
        <f t="shared" si="56"/>
        <v>800</v>
      </c>
      <c r="N188" s="182">
        <f t="shared" si="56"/>
        <v>200</v>
      </c>
      <c r="O188" s="182">
        <f t="shared" si="56"/>
        <v>1000</v>
      </c>
      <c r="P188" s="182">
        <f t="shared" si="56"/>
        <v>52600</v>
      </c>
      <c r="Q188" s="156" t="s">
        <v>73</v>
      </c>
      <c r="R188" s="367"/>
      <c r="S188" s="378"/>
    </row>
    <row r="189" spans="1:19" ht="18" customHeight="1" x14ac:dyDescent="0.35">
      <c r="A189" s="352"/>
      <c r="B189" s="364" t="s">
        <v>96</v>
      </c>
      <c r="C189" s="138" t="s">
        <v>143</v>
      </c>
      <c r="D189" s="132">
        <v>0</v>
      </c>
      <c r="E189" s="132">
        <v>0</v>
      </c>
      <c r="F189" s="132">
        <v>0</v>
      </c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154" t="s">
        <v>148</v>
      </c>
      <c r="R189" s="367" t="s">
        <v>97</v>
      </c>
      <c r="S189" s="378"/>
    </row>
    <row r="190" spans="1:19" ht="18" customHeight="1" x14ac:dyDescent="0.35">
      <c r="A190" s="352"/>
      <c r="B190" s="363"/>
      <c r="C190" s="139" t="s">
        <v>133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33">
        <v>0</v>
      </c>
      <c r="Q190" s="155" t="s">
        <v>134</v>
      </c>
      <c r="R190" s="366"/>
      <c r="S190" s="378"/>
    </row>
    <row r="191" spans="1:19" ht="18" customHeight="1" x14ac:dyDescent="0.35">
      <c r="A191" s="352"/>
      <c r="B191" s="364"/>
      <c r="C191" s="140" t="s">
        <v>72</v>
      </c>
      <c r="D191" s="134">
        <v>0</v>
      </c>
      <c r="E191" s="182">
        <v>0</v>
      </c>
      <c r="F191" s="182">
        <v>0</v>
      </c>
      <c r="G191" s="182">
        <v>0</v>
      </c>
      <c r="H191" s="182">
        <v>0</v>
      </c>
      <c r="I191" s="182">
        <v>0</v>
      </c>
      <c r="J191" s="182">
        <v>0</v>
      </c>
      <c r="K191" s="182">
        <v>0</v>
      </c>
      <c r="L191" s="182">
        <v>0</v>
      </c>
      <c r="M191" s="182">
        <v>0</v>
      </c>
      <c r="N191" s="182">
        <v>0</v>
      </c>
      <c r="O191" s="182">
        <v>0</v>
      </c>
      <c r="P191" s="182">
        <v>0</v>
      </c>
      <c r="Q191" s="156" t="s">
        <v>73</v>
      </c>
      <c r="R191" s="367"/>
      <c r="S191" s="378"/>
    </row>
    <row r="192" spans="1:19" ht="18" customHeight="1" x14ac:dyDescent="0.35">
      <c r="A192" s="352"/>
      <c r="B192" s="364" t="s">
        <v>98</v>
      </c>
      <c r="C192" s="138" t="s">
        <v>143</v>
      </c>
      <c r="D192" s="132">
        <f>D186+D189</f>
        <v>16800</v>
      </c>
      <c r="E192" s="132">
        <f t="shared" ref="E192:P192" si="57">E186+E189</f>
        <v>0</v>
      </c>
      <c r="F192" s="132">
        <f t="shared" si="57"/>
        <v>16800</v>
      </c>
      <c r="G192" s="132">
        <f t="shared" si="57"/>
        <v>22200</v>
      </c>
      <c r="H192" s="132">
        <f t="shared" si="57"/>
        <v>12600</v>
      </c>
      <c r="I192" s="132">
        <f t="shared" si="57"/>
        <v>34800</v>
      </c>
      <c r="J192" s="132">
        <f t="shared" si="57"/>
        <v>39000</v>
      </c>
      <c r="K192" s="132">
        <f t="shared" si="57"/>
        <v>12600</v>
      </c>
      <c r="L192" s="132">
        <f t="shared" si="57"/>
        <v>51600</v>
      </c>
      <c r="M192" s="132">
        <f t="shared" si="57"/>
        <v>800</v>
      </c>
      <c r="N192" s="132">
        <f t="shared" si="57"/>
        <v>200</v>
      </c>
      <c r="O192" s="132">
        <f t="shared" si="57"/>
        <v>1000</v>
      </c>
      <c r="P192" s="132">
        <f t="shared" si="57"/>
        <v>52600</v>
      </c>
      <c r="Q192" s="154" t="s">
        <v>148</v>
      </c>
      <c r="R192" s="367" t="s">
        <v>73</v>
      </c>
      <c r="S192" s="378"/>
    </row>
    <row r="193" spans="1:20" ht="18" customHeight="1" x14ac:dyDescent="0.35">
      <c r="A193" s="352"/>
      <c r="B193" s="363"/>
      <c r="C193" s="139" t="s">
        <v>133</v>
      </c>
      <c r="D193" s="133">
        <v>0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0</v>
      </c>
      <c r="O193" s="133">
        <v>0</v>
      </c>
      <c r="P193" s="133">
        <v>0</v>
      </c>
      <c r="Q193" s="155" t="s">
        <v>134</v>
      </c>
      <c r="R193" s="366"/>
      <c r="S193" s="378"/>
    </row>
    <row r="194" spans="1:20" ht="18" customHeight="1" thickBot="1" x14ac:dyDescent="0.4">
      <c r="A194" s="382"/>
      <c r="B194" s="384"/>
      <c r="C194" s="144" t="s">
        <v>72</v>
      </c>
      <c r="D194" s="135">
        <f>SUM(D192:D193)</f>
        <v>16800</v>
      </c>
      <c r="E194" s="135">
        <f t="shared" ref="E194:P194" si="58">SUM(E192:E193)</f>
        <v>0</v>
      </c>
      <c r="F194" s="135">
        <f t="shared" si="58"/>
        <v>16800</v>
      </c>
      <c r="G194" s="135">
        <f t="shared" si="58"/>
        <v>22200</v>
      </c>
      <c r="H194" s="135">
        <f t="shared" si="58"/>
        <v>12600</v>
      </c>
      <c r="I194" s="135">
        <f t="shared" si="58"/>
        <v>34800</v>
      </c>
      <c r="J194" s="135">
        <f t="shared" si="58"/>
        <v>39000</v>
      </c>
      <c r="K194" s="135">
        <f t="shared" si="58"/>
        <v>12600</v>
      </c>
      <c r="L194" s="135">
        <f t="shared" si="58"/>
        <v>51600</v>
      </c>
      <c r="M194" s="135">
        <f t="shared" si="58"/>
        <v>800</v>
      </c>
      <c r="N194" s="135">
        <f t="shared" si="58"/>
        <v>200</v>
      </c>
      <c r="O194" s="135">
        <f t="shared" si="58"/>
        <v>1000</v>
      </c>
      <c r="P194" s="135">
        <f t="shared" si="58"/>
        <v>52600</v>
      </c>
      <c r="Q194" s="157" t="s">
        <v>73</v>
      </c>
      <c r="R194" s="385"/>
      <c r="S194" s="383"/>
    </row>
    <row r="195" spans="1:20" ht="17.600000000000001" customHeight="1" thickTop="1" x14ac:dyDescent="0.35">
      <c r="A195" s="53"/>
      <c r="B195" s="53"/>
      <c r="C195" s="147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47"/>
      <c r="R195" s="114"/>
      <c r="S195" s="115"/>
    </row>
    <row r="196" spans="1:20" s="55" customFormat="1" ht="21" customHeight="1" x14ac:dyDescent="0.4">
      <c r="A196" s="345" t="s">
        <v>189</v>
      </c>
      <c r="B196" s="345"/>
      <c r="C196" s="345"/>
      <c r="D196" s="345"/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54"/>
    </row>
    <row r="197" spans="1:20" ht="21" customHeight="1" x14ac:dyDescent="0.35">
      <c r="A197" s="346" t="s">
        <v>198</v>
      </c>
      <c r="B197" s="346"/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</row>
    <row r="198" spans="1:20" ht="21" customHeight="1" thickBot="1" x14ac:dyDescent="0.4">
      <c r="A198" s="397" t="s">
        <v>157</v>
      </c>
      <c r="B198" s="397"/>
      <c r="C198" s="397"/>
      <c r="D198" s="396"/>
      <c r="F198" s="120"/>
      <c r="G198" s="121"/>
      <c r="H198" s="121"/>
      <c r="I198" s="121"/>
      <c r="J198" s="121"/>
      <c r="K198" s="121"/>
      <c r="L198" s="121"/>
      <c r="M198" s="121"/>
      <c r="P198" s="400"/>
      <c r="Q198" s="399" t="s">
        <v>158</v>
      </c>
      <c r="R198" s="399"/>
      <c r="S198" s="399"/>
    </row>
    <row r="199" spans="1:20" ht="15" customHeight="1" thickTop="1" x14ac:dyDescent="0.35">
      <c r="A199" s="348" t="s">
        <v>19</v>
      </c>
      <c r="B199" s="351" t="s">
        <v>76</v>
      </c>
      <c r="C199" s="354" t="s">
        <v>159</v>
      </c>
      <c r="D199" s="357" t="s">
        <v>160</v>
      </c>
      <c r="E199" s="357"/>
      <c r="F199" s="357"/>
      <c r="G199" s="357"/>
      <c r="H199" s="357"/>
      <c r="I199" s="357"/>
      <c r="J199" s="357"/>
      <c r="K199" s="357"/>
      <c r="L199" s="357"/>
      <c r="M199" s="357" t="s">
        <v>161</v>
      </c>
      <c r="N199" s="357"/>
      <c r="O199" s="357"/>
      <c r="P199" s="368" t="s">
        <v>162</v>
      </c>
      <c r="Q199" s="369" t="s">
        <v>163</v>
      </c>
      <c r="R199" s="372" t="s">
        <v>84</v>
      </c>
      <c r="S199" s="375" t="s">
        <v>164</v>
      </c>
    </row>
    <row r="200" spans="1:20" ht="15" customHeight="1" x14ac:dyDescent="0.35">
      <c r="A200" s="349"/>
      <c r="B200" s="352"/>
      <c r="C200" s="355"/>
      <c r="D200" s="358" t="s">
        <v>165</v>
      </c>
      <c r="E200" s="358"/>
      <c r="F200" s="358"/>
      <c r="G200" s="358" t="s">
        <v>166</v>
      </c>
      <c r="H200" s="358"/>
      <c r="I200" s="358"/>
      <c r="J200" s="358" t="s">
        <v>111</v>
      </c>
      <c r="K200" s="358"/>
      <c r="L200" s="358"/>
      <c r="M200" s="358"/>
      <c r="N200" s="358"/>
      <c r="O200" s="358"/>
      <c r="P200" s="359"/>
      <c r="Q200" s="370"/>
      <c r="R200" s="373"/>
      <c r="S200" s="376"/>
    </row>
    <row r="201" spans="1:20" ht="15" customHeight="1" x14ac:dyDescent="0.35">
      <c r="A201" s="349"/>
      <c r="B201" s="352"/>
      <c r="C201" s="355"/>
      <c r="D201" s="131" t="s">
        <v>167</v>
      </c>
      <c r="E201" s="131" t="s">
        <v>168</v>
      </c>
      <c r="F201" s="131" t="s">
        <v>169</v>
      </c>
      <c r="G201" s="131" t="s">
        <v>167</v>
      </c>
      <c r="H201" s="131" t="s">
        <v>168</v>
      </c>
      <c r="I201" s="131" t="s">
        <v>170</v>
      </c>
      <c r="J201" s="131" t="s">
        <v>171</v>
      </c>
      <c r="K201" s="131" t="s">
        <v>168</v>
      </c>
      <c r="L201" s="131" t="s">
        <v>170</v>
      </c>
      <c r="M201" s="131" t="s">
        <v>167</v>
      </c>
      <c r="N201" s="131" t="s">
        <v>172</v>
      </c>
      <c r="O201" s="131" t="s">
        <v>170</v>
      </c>
      <c r="P201" s="359"/>
      <c r="Q201" s="370"/>
      <c r="R201" s="373"/>
      <c r="S201" s="376"/>
    </row>
    <row r="202" spans="1:20" ht="15" customHeight="1" x14ac:dyDescent="0.35">
      <c r="A202" s="349"/>
      <c r="B202" s="352"/>
      <c r="C202" s="355"/>
      <c r="D202" s="358" t="s">
        <v>173</v>
      </c>
      <c r="E202" s="358"/>
      <c r="F202" s="358"/>
      <c r="G202" s="358"/>
      <c r="H202" s="358"/>
      <c r="I202" s="358"/>
      <c r="J202" s="358" t="s">
        <v>73</v>
      </c>
      <c r="K202" s="358"/>
      <c r="L202" s="358"/>
      <c r="M202" s="358" t="s">
        <v>174</v>
      </c>
      <c r="N202" s="358"/>
      <c r="O202" s="358"/>
      <c r="P202" s="359" t="s">
        <v>73</v>
      </c>
      <c r="Q202" s="370"/>
      <c r="R202" s="373"/>
      <c r="S202" s="376"/>
    </row>
    <row r="203" spans="1:20" ht="15" customHeight="1" x14ac:dyDescent="0.35">
      <c r="A203" s="349"/>
      <c r="B203" s="352"/>
      <c r="C203" s="355"/>
      <c r="D203" s="358" t="s">
        <v>146</v>
      </c>
      <c r="E203" s="358"/>
      <c r="F203" s="358"/>
      <c r="G203" s="358" t="s">
        <v>175</v>
      </c>
      <c r="H203" s="358"/>
      <c r="I203" s="358"/>
      <c r="J203" s="358"/>
      <c r="K203" s="358"/>
      <c r="L203" s="358"/>
      <c r="M203" s="358"/>
      <c r="N203" s="358"/>
      <c r="O203" s="358"/>
      <c r="P203" s="359"/>
      <c r="Q203" s="370"/>
      <c r="R203" s="373"/>
      <c r="S203" s="376"/>
    </row>
    <row r="204" spans="1:20" ht="15" customHeight="1" thickBot="1" x14ac:dyDescent="0.4">
      <c r="A204" s="350"/>
      <c r="B204" s="353"/>
      <c r="C204" s="356"/>
      <c r="D204" s="137" t="s">
        <v>150</v>
      </c>
      <c r="E204" s="137" t="s">
        <v>153</v>
      </c>
      <c r="F204" s="137" t="s">
        <v>73</v>
      </c>
      <c r="G204" s="137" t="s">
        <v>150</v>
      </c>
      <c r="H204" s="137" t="s">
        <v>153</v>
      </c>
      <c r="I204" s="137" t="s">
        <v>73</v>
      </c>
      <c r="J204" s="137" t="s">
        <v>150</v>
      </c>
      <c r="K204" s="137" t="s">
        <v>153</v>
      </c>
      <c r="L204" s="137" t="s">
        <v>73</v>
      </c>
      <c r="M204" s="137" t="s">
        <v>150</v>
      </c>
      <c r="N204" s="137" t="s">
        <v>153</v>
      </c>
      <c r="O204" s="137" t="s">
        <v>73</v>
      </c>
      <c r="P204" s="360"/>
      <c r="Q204" s="371"/>
      <c r="R204" s="374"/>
      <c r="S204" s="377"/>
    </row>
    <row r="205" spans="1:20" ht="17.600000000000001" customHeight="1" thickTop="1" x14ac:dyDescent="0.35">
      <c r="A205" s="351" t="s">
        <v>64</v>
      </c>
      <c r="B205" s="391" t="s">
        <v>93</v>
      </c>
      <c r="C205" s="146" t="s">
        <v>143</v>
      </c>
      <c r="D205" s="122">
        <v>12900</v>
      </c>
      <c r="E205" s="122">
        <v>0</v>
      </c>
      <c r="F205" s="122">
        <v>12900</v>
      </c>
      <c r="G205" s="122">
        <v>12600</v>
      </c>
      <c r="H205" s="122">
        <v>3600</v>
      </c>
      <c r="I205" s="122">
        <v>16200</v>
      </c>
      <c r="J205" s="122">
        <v>25500</v>
      </c>
      <c r="K205" s="122">
        <v>3600</v>
      </c>
      <c r="L205" s="122">
        <v>29100</v>
      </c>
      <c r="M205" s="122">
        <v>0</v>
      </c>
      <c r="N205" s="122">
        <v>0</v>
      </c>
      <c r="O205" s="122">
        <v>0</v>
      </c>
      <c r="P205" s="122">
        <v>29100</v>
      </c>
      <c r="Q205" s="150" t="s">
        <v>148</v>
      </c>
      <c r="R205" s="392" t="s">
        <v>94</v>
      </c>
      <c r="S205" s="393" t="s">
        <v>65</v>
      </c>
    </row>
    <row r="206" spans="1:20" ht="17.600000000000001" customHeight="1" x14ac:dyDescent="0.35">
      <c r="A206" s="352"/>
      <c r="B206" s="363"/>
      <c r="C206" s="139" t="s">
        <v>133</v>
      </c>
      <c r="D206" s="133">
        <v>0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0</v>
      </c>
      <c r="P206" s="133">
        <v>0</v>
      </c>
      <c r="Q206" s="155" t="s">
        <v>134</v>
      </c>
      <c r="R206" s="366"/>
      <c r="S206" s="378"/>
    </row>
    <row r="207" spans="1:20" ht="17.600000000000001" customHeight="1" x14ac:dyDescent="0.35">
      <c r="A207" s="352"/>
      <c r="B207" s="364"/>
      <c r="C207" s="140" t="s">
        <v>72</v>
      </c>
      <c r="D207" s="134">
        <f>SUM(D205:D206)</f>
        <v>12900</v>
      </c>
      <c r="E207" s="182">
        <f t="shared" ref="E207:P207" si="59">SUM(E205:E206)</f>
        <v>0</v>
      </c>
      <c r="F207" s="182">
        <f t="shared" si="59"/>
        <v>12900</v>
      </c>
      <c r="G207" s="182">
        <f t="shared" si="59"/>
        <v>12600</v>
      </c>
      <c r="H207" s="182">
        <f t="shared" si="59"/>
        <v>3600</v>
      </c>
      <c r="I207" s="182">
        <f t="shared" si="59"/>
        <v>16200</v>
      </c>
      <c r="J207" s="182">
        <f t="shared" si="59"/>
        <v>25500</v>
      </c>
      <c r="K207" s="182">
        <f t="shared" si="59"/>
        <v>3600</v>
      </c>
      <c r="L207" s="182">
        <f t="shared" si="59"/>
        <v>29100</v>
      </c>
      <c r="M207" s="182">
        <f t="shared" si="59"/>
        <v>0</v>
      </c>
      <c r="N207" s="182">
        <f t="shared" si="59"/>
        <v>0</v>
      </c>
      <c r="O207" s="182">
        <f t="shared" si="59"/>
        <v>0</v>
      </c>
      <c r="P207" s="182">
        <f t="shared" si="59"/>
        <v>29100</v>
      </c>
      <c r="Q207" s="156" t="s">
        <v>73</v>
      </c>
      <c r="R207" s="367"/>
      <c r="S207" s="378"/>
    </row>
    <row r="208" spans="1:20" ht="17.600000000000001" customHeight="1" x14ac:dyDescent="0.35">
      <c r="A208" s="352"/>
      <c r="B208" s="364" t="s">
        <v>96</v>
      </c>
      <c r="C208" s="138" t="s">
        <v>143</v>
      </c>
      <c r="D208" s="132">
        <v>0</v>
      </c>
      <c r="E208" s="132">
        <v>0</v>
      </c>
      <c r="F208" s="132">
        <v>0</v>
      </c>
      <c r="G208" s="132">
        <v>0</v>
      </c>
      <c r="H208" s="132">
        <v>0</v>
      </c>
      <c r="I208" s="132">
        <v>0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>
        <v>0</v>
      </c>
      <c r="P208" s="132">
        <v>0</v>
      </c>
      <c r="Q208" s="154" t="s">
        <v>148</v>
      </c>
      <c r="R208" s="367" t="s">
        <v>97</v>
      </c>
      <c r="S208" s="378"/>
    </row>
    <row r="209" spans="1:20" ht="17.600000000000001" customHeight="1" x14ac:dyDescent="0.35">
      <c r="A209" s="352"/>
      <c r="B209" s="363"/>
      <c r="C209" s="139" t="s">
        <v>133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133">
        <v>0</v>
      </c>
      <c r="K209" s="133">
        <v>0</v>
      </c>
      <c r="L209" s="133">
        <v>0</v>
      </c>
      <c r="M209" s="133">
        <v>0</v>
      </c>
      <c r="N209" s="133">
        <v>0</v>
      </c>
      <c r="O209" s="133">
        <v>0</v>
      </c>
      <c r="P209" s="133">
        <v>0</v>
      </c>
      <c r="Q209" s="155" t="s">
        <v>134</v>
      </c>
      <c r="R209" s="366"/>
      <c r="S209" s="378"/>
    </row>
    <row r="210" spans="1:20" ht="17.600000000000001" customHeight="1" x14ac:dyDescent="0.35">
      <c r="A210" s="352"/>
      <c r="B210" s="364"/>
      <c r="C210" s="140" t="s">
        <v>72</v>
      </c>
      <c r="D210" s="134">
        <v>0</v>
      </c>
      <c r="E210" s="182">
        <v>0</v>
      </c>
      <c r="F210" s="182">
        <v>0</v>
      </c>
      <c r="G210" s="182">
        <v>0</v>
      </c>
      <c r="H210" s="182">
        <v>0</v>
      </c>
      <c r="I210" s="182">
        <v>0</v>
      </c>
      <c r="J210" s="182">
        <v>0</v>
      </c>
      <c r="K210" s="182">
        <v>0</v>
      </c>
      <c r="L210" s="182">
        <v>0</v>
      </c>
      <c r="M210" s="182">
        <v>0</v>
      </c>
      <c r="N210" s="182">
        <v>0</v>
      </c>
      <c r="O210" s="182">
        <v>0</v>
      </c>
      <c r="P210" s="182">
        <v>0</v>
      </c>
      <c r="Q210" s="156" t="s">
        <v>73</v>
      </c>
      <c r="R210" s="367"/>
      <c r="S210" s="378"/>
    </row>
    <row r="211" spans="1:20" ht="17.600000000000001" customHeight="1" x14ac:dyDescent="0.35">
      <c r="A211" s="352"/>
      <c r="B211" s="364" t="s">
        <v>98</v>
      </c>
      <c r="C211" s="138" t="s">
        <v>143</v>
      </c>
      <c r="D211" s="132">
        <f>D205+D208</f>
        <v>12900</v>
      </c>
      <c r="E211" s="132">
        <f t="shared" ref="E211:P211" si="60">E205+E208</f>
        <v>0</v>
      </c>
      <c r="F211" s="132">
        <f t="shared" si="60"/>
        <v>12900</v>
      </c>
      <c r="G211" s="132">
        <f t="shared" si="60"/>
        <v>12600</v>
      </c>
      <c r="H211" s="132">
        <f t="shared" si="60"/>
        <v>3600</v>
      </c>
      <c r="I211" s="132">
        <f t="shared" si="60"/>
        <v>16200</v>
      </c>
      <c r="J211" s="132">
        <f t="shared" si="60"/>
        <v>25500</v>
      </c>
      <c r="K211" s="132">
        <f t="shared" si="60"/>
        <v>3600</v>
      </c>
      <c r="L211" s="132">
        <f t="shared" si="60"/>
        <v>29100</v>
      </c>
      <c r="M211" s="132">
        <f t="shared" si="60"/>
        <v>0</v>
      </c>
      <c r="N211" s="132">
        <f t="shared" si="60"/>
        <v>0</v>
      </c>
      <c r="O211" s="132">
        <f t="shared" si="60"/>
        <v>0</v>
      </c>
      <c r="P211" s="132">
        <f t="shared" si="60"/>
        <v>29100</v>
      </c>
      <c r="Q211" s="154" t="s">
        <v>148</v>
      </c>
      <c r="R211" s="367" t="s">
        <v>73</v>
      </c>
      <c r="S211" s="378"/>
    </row>
    <row r="212" spans="1:20" ht="17.600000000000001" customHeight="1" x14ac:dyDescent="0.35">
      <c r="A212" s="352"/>
      <c r="B212" s="363"/>
      <c r="C212" s="139" t="s">
        <v>133</v>
      </c>
      <c r="D212" s="133">
        <f>D206+D209</f>
        <v>0</v>
      </c>
      <c r="E212" s="133">
        <f t="shared" ref="E212:P212" si="61">E206+E209</f>
        <v>0</v>
      </c>
      <c r="F212" s="133">
        <f t="shared" si="61"/>
        <v>0</v>
      </c>
      <c r="G212" s="133">
        <f t="shared" si="61"/>
        <v>0</v>
      </c>
      <c r="H212" s="133">
        <f t="shared" si="61"/>
        <v>0</v>
      </c>
      <c r="I212" s="133">
        <f t="shared" si="61"/>
        <v>0</v>
      </c>
      <c r="J212" s="133">
        <f t="shared" si="61"/>
        <v>0</v>
      </c>
      <c r="K212" s="133">
        <f t="shared" si="61"/>
        <v>0</v>
      </c>
      <c r="L212" s="133">
        <f t="shared" si="61"/>
        <v>0</v>
      </c>
      <c r="M212" s="133">
        <f t="shared" si="61"/>
        <v>0</v>
      </c>
      <c r="N212" s="133">
        <f t="shared" si="61"/>
        <v>0</v>
      </c>
      <c r="O212" s="133">
        <f t="shared" si="61"/>
        <v>0</v>
      </c>
      <c r="P212" s="133">
        <f t="shared" si="61"/>
        <v>0</v>
      </c>
      <c r="Q212" s="155" t="s">
        <v>134</v>
      </c>
      <c r="R212" s="366"/>
      <c r="S212" s="378"/>
    </row>
    <row r="213" spans="1:20" ht="17.600000000000001" customHeight="1" x14ac:dyDescent="0.35">
      <c r="A213" s="352"/>
      <c r="B213" s="364"/>
      <c r="C213" s="140" t="s">
        <v>72</v>
      </c>
      <c r="D213" s="134">
        <f>SUM(D211:D212)</f>
        <v>12900</v>
      </c>
      <c r="E213" s="182">
        <f t="shared" ref="E213:P213" si="62">SUM(E211:E212)</f>
        <v>0</v>
      </c>
      <c r="F213" s="182">
        <f t="shared" si="62"/>
        <v>12900</v>
      </c>
      <c r="G213" s="182">
        <f t="shared" si="62"/>
        <v>12600</v>
      </c>
      <c r="H213" s="182">
        <f t="shared" si="62"/>
        <v>3600</v>
      </c>
      <c r="I213" s="182">
        <f t="shared" si="62"/>
        <v>16200</v>
      </c>
      <c r="J213" s="182">
        <f t="shared" si="62"/>
        <v>25500</v>
      </c>
      <c r="K213" s="182">
        <f t="shared" si="62"/>
        <v>3600</v>
      </c>
      <c r="L213" s="182">
        <f t="shared" si="62"/>
        <v>29100</v>
      </c>
      <c r="M213" s="182">
        <f t="shared" si="62"/>
        <v>0</v>
      </c>
      <c r="N213" s="182">
        <f t="shared" si="62"/>
        <v>0</v>
      </c>
      <c r="O213" s="182">
        <f t="shared" si="62"/>
        <v>0</v>
      </c>
      <c r="P213" s="182">
        <f t="shared" si="62"/>
        <v>29100</v>
      </c>
      <c r="Q213" s="156" t="s">
        <v>73</v>
      </c>
      <c r="R213" s="367"/>
      <c r="S213" s="378"/>
    </row>
    <row r="214" spans="1:20" ht="17.600000000000001" customHeight="1" x14ac:dyDescent="0.35">
      <c r="A214" s="352" t="s">
        <v>66</v>
      </c>
      <c r="B214" s="364" t="s">
        <v>93</v>
      </c>
      <c r="C214" s="138" t="s">
        <v>143</v>
      </c>
      <c r="D214" s="132">
        <v>39600</v>
      </c>
      <c r="E214" s="132">
        <v>0</v>
      </c>
      <c r="F214" s="132">
        <v>39600</v>
      </c>
      <c r="G214" s="132">
        <v>42300</v>
      </c>
      <c r="H214" s="132">
        <v>4800</v>
      </c>
      <c r="I214" s="132">
        <v>47100</v>
      </c>
      <c r="J214" s="132">
        <v>81900</v>
      </c>
      <c r="K214" s="132">
        <v>4800</v>
      </c>
      <c r="L214" s="132">
        <v>86700</v>
      </c>
      <c r="M214" s="132">
        <v>0</v>
      </c>
      <c r="N214" s="132">
        <v>0</v>
      </c>
      <c r="O214" s="132">
        <v>0</v>
      </c>
      <c r="P214" s="132">
        <v>86700</v>
      </c>
      <c r="Q214" s="154" t="s">
        <v>148</v>
      </c>
      <c r="R214" s="367" t="s">
        <v>94</v>
      </c>
      <c r="S214" s="378" t="s">
        <v>67</v>
      </c>
    </row>
    <row r="215" spans="1:20" ht="17.600000000000001" customHeight="1" x14ac:dyDescent="0.35">
      <c r="A215" s="352"/>
      <c r="B215" s="363"/>
      <c r="C215" s="139" t="s">
        <v>133</v>
      </c>
      <c r="D215" s="133">
        <v>7200</v>
      </c>
      <c r="E215" s="133">
        <v>7200</v>
      </c>
      <c r="F215" s="133">
        <v>14400</v>
      </c>
      <c r="G215" s="133">
        <v>37200</v>
      </c>
      <c r="H215" s="133">
        <v>14400</v>
      </c>
      <c r="I215" s="133">
        <v>51600</v>
      </c>
      <c r="J215" s="133">
        <v>44400</v>
      </c>
      <c r="K215" s="133">
        <v>21600</v>
      </c>
      <c r="L215" s="133">
        <v>66000</v>
      </c>
      <c r="M215" s="133">
        <v>0</v>
      </c>
      <c r="N215" s="133">
        <v>0</v>
      </c>
      <c r="O215" s="133">
        <v>0</v>
      </c>
      <c r="P215" s="133">
        <v>66000</v>
      </c>
      <c r="Q215" s="155" t="s">
        <v>134</v>
      </c>
      <c r="R215" s="366"/>
      <c r="S215" s="378"/>
    </row>
    <row r="216" spans="1:20" ht="17.600000000000001" customHeight="1" x14ac:dyDescent="0.35">
      <c r="A216" s="352"/>
      <c r="B216" s="364"/>
      <c r="C216" s="140" t="s">
        <v>72</v>
      </c>
      <c r="D216" s="134">
        <f>SUM(D214:D215)</f>
        <v>46800</v>
      </c>
      <c r="E216" s="182">
        <f t="shared" ref="E216:P216" si="63">SUM(E214:E215)</f>
        <v>7200</v>
      </c>
      <c r="F216" s="182">
        <f t="shared" si="63"/>
        <v>54000</v>
      </c>
      <c r="G216" s="182">
        <f t="shared" si="63"/>
        <v>79500</v>
      </c>
      <c r="H216" s="182">
        <f t="shared" si="63"/>
        <v>19200</v>
      </c>
      <c r="I216" s="182">
        <f t="shared" si="63"/>
        <v>98700</v>
      </c>
      <c r="J216" s="182">
        <f t="shared" si="63"/>
        <v>126300</v>
      </c>
      <c r="K216" s="182">
        <f t="shared" si="63"/>
        <v>26400</v>
      </c>
      <c r="L216" s="182">
        <f t="shared" si="63"/>
        <v>152700</v>
      </c>
      <c r="M216" s="182">
        <f t="shared" si="63"/>
        <v>0</v>
      </c>
      <c r="N216" s="182">
        <f t="shared" si="63"/>
        <v>0</v>
      </c>
      <c r="O216" s="182">
        <f t="shared" si="63"/>
        <v>0</v>
      </c>
      <c r="P216" s="182">
        <f t="shared" si="63"/>
        <v>152700</v>
      </c>
      <c r="Q216" s="156" t="s">
        <v>73</v>
      </c>
      <c r="R216" s="367"/>
      <c r="S216" s="378"/>
    </row>
    <row r="217" spans="1:20" ht="17.600000000000001" customHeight="1" x14ac:dyDescent="0.35">
      <c r="A217" s="352"/>
      <c r="B217" s="364" t="s">
        <v>96</v>
      </c>
      <c r="C217" s="138" t="s">
        <v>143</v>
      </c>
      <c r="D217" s="132">
        <v>0</v>
      </c>
      <c r="E217" s="132">
        <v>0</v>
      </c>
      <c r="F217" s="132">
        <v>0</v>
      </c>
      <c r="G217" s="132">
        <v>0</v>
      </c>
      <c r="H217" s="132">
        <v>0</v>
      </c>
      <c r="I217" s="132">
        <v>0</v>
      </c>
      <c r="J217" s="132">
        <v>0</v>
      </c>
      <c r="K217" s="132">
        <v>0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  <c r="Q217" s="154" t="s">
        <v>148</v>
      </c>
      <c r="R217" s="367" t="s">
        <v>97</v>
      </c>
      <c r="S217" s="378"/>
    </row>
    <row r="218" spans="1:20" ht="17.600000000000001" customHeight="1" x14ac:dyDescent="0.35">
      <c r="A218" s="352"/>
      <c r="B218" s="363"/>
      <c r="C218" s="139" t="s">
        <v>133</v>
      </c>
      <c r="D218" s="133">
        <v>0</v>
      </c>
      <c r="E218" s="133">
        <v>0</v>
      </c>
      <c r="F218" s="133">
        <v>0</v>
      </c>
      <c r="G218" s="133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0</v>
      </c>
      <c r="O218" s="133">
        <v>0</v>
      </c>
      <c r="P218" s="133">
        <v>0</v>
      </c>
      <c r="Q218" s="155" t="s">
        <v>134</v>
      </c>
      <c r="R218" s="366"/>
      <c r="S218" s="378"/>
    </row>
    <row r="219" spans="1:20" ht="17.600000000000001" customHeight="1" x14ac:dyDescent="0.35">
      <c r="A219" s="352"/>
      <c r="B219" s="364"/>
      <c r="C219" s="140" t="s">
        <v>72</v>
      </c>
      <c r="D219" s="134">
        <v>0</v>
      </c>
      <c r="E219" s="182">
        <v>0</v>
      </c>
      <c r="F219" s="182">
        <v>0</v>
      </c>
      <c r="G219" s="182">
        <v>0</v>
      </c>
      <c r="H219" s="182">
        <v>0</v>
      </c>
      <c r="I219" s="182">
        <v>0</v>
      </c>
      <c r="J219" s="182">
        <v>0</v>
      </c>
      <c r="K219" s="182">
        <v>0</v>
      </c>
      <c r="L219" s="182">
        <v>0</v>
      </c>
      <c r="M219" s="182">
        <v>0</v>
      </c>
      <c r="N219" s="182">
        <v>0</v>
      </c>
      <c r="O219" s="182">
        <v>0</v>
      </c>
      <c r="P219" s="182">
        <v>0</v>
      </c>
      <c r="Q219" s="156" t="s">
        <v>73</v>
      </c>
      <c r="R219" s="367"/>
      <c r="S219" s="378"/>
    </row>
    <row r="220" spans="1:20" ht="17.600000000000001" customHeight="1" x14ac:dyDescent="0.35">
      <c r="A220" s="352"/>
      <c r="B220" s="364" t="s">
        <v>98</v>
      </c>
      <c r="C220" s="138" t="s">
        <v>143</v>
      </c>
      <c r="D220" s="132">
        <f>D214+D217</f>
        <v>39600</v>
      </c>
      <c r="E220" s="132">
        <f t="shared" ref="E220:P220" si="64">E214+E217</f>
        <v>0</v>
      </c>
      <c r="F220" s="132">
        <f t="shared" si="64"/>
        <v>39600</v>
      </c>
      <c r="G220" s="132">
        <f t="shared" si="64"/>
        <v>42300</v>
      </c>
      <c r="H220" s="132">
        <f t="shared" si="64"/>
        <v>4800</v>
      </c>
      <c r="I220" s="132">
        <f t="shared" si="64"/>
        <v>47100</v>
      </c>
      <c r="J220" s="132">
        <f t="shared" si="64"/>
        <v>81900</v>
      </c>
      <c r="K220" s="132">
        <f t="shared" si="64"/>
        <v>4800</v>
      </c>
      <c r="L220" s="132">
        <f t="shared" si="64"/>
        <v>86700</v>
      </c>
      <c r="M220" s="132">
        <f t="shared" si="64"/>
        <v>0</v>
      </c>
      <c r="N220" s="132">
        <f t="shared" si="64"/>
        <v>0</v>
      </c>
      <c r="O220" s="132">
        <f t="shared" si="64"/>
        <v>0</v>
      </c>
      <c r="P220" s="132">
        <f t="shared" si="64"/>
        <v>86700</v>
      </c>
      <c r="Q220" s="154" t="s">
        <v>148</v>
      </c>
      <c r="R220" s="367" t="s">
        <v>73</v>
      </c>
      <c r="S220" s="378"/>
    </row>
    <row r="221" spans="1:20" ht="17.600000000000001" customHeight="1" x14ac:dyDescent="0.35">
      <c r="A221" s="352"/>
      <c r="B221" s="363"/>
      <c r="C221" s="139" t="s">
        <v>133</v>
      </c>
      <c r="D221" s="133">
        <f>D215+D218</f>
        <v>7200</v>
      </c>
      <c r="E221" s="133">
        <f t="shared" ref="E221:P221" si="65">E215+E218</f>
        <v>7200</v>
      </c>
      <c r="F221" s="133">
        <f t="shared" si="65"/>
        <v>14400</v>
      </c>
      <c r="G221" s="133">
        <f t="shared" si="65"/>
        <v>37200</v>
      </c>
      <c r="H221" s="133">
        <f t="shared" si="65"/>
        <v>14400</v>
      </c>
      <c r="I221" s="133">
        <f t="shared" si="65"/>
        <v>51600</v>
      </c>
      <c r="J221" s="133">
        <f t="shared" si="65"/>
        <v>44400</v>
      </c>
      <c r="K221" s="133">
        <f t="shared" si="65"/>
        <v>21600</v>
      </c>
      <c r="L221" s="133">
        <f t="shared" si="65"/>
        <v>66000</v>
      </c>
      <c r="M221" s="133">
        <f t="shared" si="65"/>
        <v>0</v>
      </c>
      <c r="N221" s="133">
        <f t="shared" si="65"/>
        <v>0</v>
      </c>
      <c r="O221" s="133">
        <f t="shared" si="65"/>
        <v>0</v>
      </c>
      <c r="P221" s="133">
        <f t="shared" si="65"/>
        <v>66000</v>
      </c>
      <c r="Q221" s="155" t="s">
        <v>134</v>
      </c>
      <c r="R221" s="366"/>
      <c r="S221" s="378"/>
    </row>
    <row r="222" spans="1:20" ht="17.600000000000001" customHeight="1" thickBot="1" x14ac:dyDescent="0.4">
      <c r="A222" s="382"/>
      <c r="B222" s="384"/>
      <c r="C222" s="144" t="s">
        <v>72</v>
      </c>
      <c r="D222" s="135">
        <f>SUM(D220:D221)</f>
        <v>46800</v>
      </c>
      <c r="E222" s="135">
        <f t="shared" ref="E222:P222" si="66">SUM(E220:E221)</f>
        <v>7200</v>
      </c>
      <c r="F222" s="135">
        <f t="shared" si="66"/>
        <v>54000</v>
      </c>
      <c r="G222" s="135">
        <f t="shared" si="66"/>
        <v>79500</v>
      </c>
      <c r="H222" s="135">
        <f t="shared" si="66"/>
        <v>19200</v>
      </c>
      <c r="I222" s="135">
        <f t="shared" si="66"/>
        <v>98700</v>
      </c>
      <c r="J222" s="135">
        <f t="shared" si="66"/>
        <v>126300</v>
      </c>
      <c r="K222" s="135">
        <f t="shared" si="66"/>
        <v>26400</v>
      </c>
      <c r="L222" s="135">
        <f t="shared" si="66"/>
        <v>152700</v>
      </c>
      <c r="M222" s="135">
        <f t="shared" si="66"/>
        <v>0</v>
      </c>
      <c r="N222" s="135">
        <f t="shared" si="66"/>
        <v>0</v>
      </c>
      <c r="O222" s="135">
        <f t="shared" si="66"/>
        <v>0</v>
      </c>
      <c r="P222" s="135">
        <f t="shared" si="66"/>
        <v>152700</v>
      </c>
      <c r="Q222" s="157" t="s">
        <v>73</v>
      </c>
      <c r="R222" s="385"/>
      <c r="S222" s="383"/>
    </row>
    <row r="223" spans="1:20" ht="14.15" customHeight="1" thickTop="1" x14ac:dyDescent="0.35">
      <c r="A223" s="53"/>
      <c r="B223" s="53"/>
      <c r="C223" s="147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47"/>
      <c r="R223" s="114"/>
      <c r="S223" s="115"/>
    </row>
    <row r="224" spans="1:20" s="55" customFormat="1" ht="21" customHeight="1" x14ac:dyDescent="0.4">
      <c r="A224" s="345" t="s">
        <v>189</v>
      </c>
      <c r="B224" s="345"/>
      <c r="C224" s="345"/>
      <c r="D224" s="345"/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54"/>
    </row>
    <row r="225" spans="1:19" ht="21" customHeight="1" x14ac:dyDescent="0.35">
      <c r="A225" s="346" t="s">
        <v>198</v>
      </c>
      <c r="B225" s="346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</row>
    <row r="226" spans="1:19" ht="21" customHeight="1" thickBot="1" x14ac:dyDescent="0.4">
      <c r="A226" s="397" t="s">
        <v>157</v>
      </c>
      <c r="B226" s="397"/>
      <c r="C226" s="397"/>
      <c r="D226" s="396"/>
      <c r="F226" s="120"/>
      <c r="G226" s="121"/>
      <c r="H226" s="121"/>
      <c r="I226" s="121"/>
      <c r="J226" s="121"/>
      <c r="K226" s="121"/>
      <c r="L226" s="121"/>
      <c r="M226" s="121"/>
      <c r="P226" s="398"/>
      <c r="Q226" s="399" t="s">
        <v>158</v>
      </c>
      <c r="R226" s="399"/>
      <c r="S226" s="399"/>
    </row>
    <row r="227" spans="1:19" ht="15" customHeight="1" thickTop="1" x14ac:dyDescent="0.35">
      <c r="A227" s="348" t="s">
        <v>19</v>
      </c>
      <c r="B227" s="351" t="s">
        <v>76</v>
      </c>
      <c r="C227" s="354" t="s">
        <v>159</v>
      </c>
      <c r="D227" s="357" t="s">
        <v>160</v>
      </c>
      <c r="E227" s="357"/>
      <c r="F227" s="357"/>
      <c r="G227" s="357"/>
      <c r="H227" s="357"/>
      <c r="I227" s="357"/>
      <c r="J227" s="357"/>
      <c r="K227" s="357"/>
      <c r="L227" s="357"/>
      <c r="M227" s="357" t="s">
        <v>161</v>
      </c>
      <c r="N227" s="357"/>
      <c r="O227" s="357"/>
      <c r="P227" s="368" t="s">
        <v>162</v>
      </c>
      <c r="Q227" s="369" t="s">
        <v>163</v>
      </c>
      <c r="R227" s="372" t="s">
        <v>84</v>
      </c>
      <c r="S227" s="375" t="s">
        <v>164</v>
      </c>
    </row>
    <row r="228" spans="1:19" ht="15" customHeight="1" x14ac:dyDescent="0.35">
      <c r="A228" s="349"/>
      <c r="B228" s="352"/>
      <c r="C228" s="355"/>
      <c r="D228" s="358" t="s">
        <v>165</v>
      </c>
      <c r="E228" s="358"/>
      <c r="F228" s="358"/>
      <c r="G228" s="358" t="s">
        <v>166</v>
      </c>
      <c r="H228" s="358"/>
      <c r="I228" s="358"/>
      <c r="J228" s="358" t="s">
        <v>111</v>
      </c>
      <c r="K228" s="358"/>
      <c r="L228" s="358"/>
      <c r="M228" s="358"/>
      <c r="N228" s="358"/>
      <c r="O228" s="358"/>
      <c r="P228" s="359"/>
      <c r="Q228" s="370"/>
      <c r="R228" s="373"/>
      <c r="S228" s="376"/>
    </row>
    <row r="229" spans="1:19" ht="15" customHeight="1" x14ac:dyDescent="0.35">
      <c r="A229" s="349"/>
      <c r="B229" s="352"/>
      <c r="C229" s="355"/>
      <c r="D229" s="131" t="s">
        <v>167</v>
      </c>
      <c r="E229" s="131" t="s">
        <v>168</v>
      </c>
      <c r="F229" s="131" t="s">
        <v>169</v>
      </c>
      <c r="G229" s="131" t="s">
        <v>167</v>
      </c>
      <c r="H229" s="131" t="s">
        <v>168</v>
      </c>
      <c r="I229" s="131" t="s">
        <v>170</v>
      </c>
      <c r="J229" s="131" t="s">
        <v>171</v>
      </c>
      <c r="K229" s="131" t="s">
        <v>168</v>
      </c>
      <c r="L229" s="131" t="s">
        <v>170</v>
      </c>
      <c r="M229" s="131" t="s">
        <v>167</v>
      </c>
      <c r="N229" s="131" t="s">
        <v>172</v>
      </c>
      <c r="O229" s="131" t="s">
        <v>170</v>
      </c>
      <c r="P229" s="359"/>
      <c r="Q229" s="370"/>
      <c r="R229" s="373"/>
      <c r="S229" s="376"/>
    </row>
    <row r="230" spans="1:19" ht="15" customHeight="1" x14ac:dyDescent="0.35">
      <c r="A230" s="349"/>
      <c r="B230" s="352"/>
      <c r="C230" s="355"/>
      <c r="D230" s="358" t="s">
        <v>173</v>
      </c>
      <c r="E230" s="358"/>
      <c r="F230" s="358"/>
      <c r="G230" s="358"/>
      <c r="H230" s="358"/>
      <c r="I230" s="358"/>
      <c r="J230" s="358" t="s">
        <v>73</v>
      </c>
      <c r="K230" s="358"/>
      <c r="L230" s="358"/>
      <c r="M230" s="358" t="s">
        <v>174</v>
      </c>
      <c r="N230" s="358"/>
      <c r="O230" s="358"/>
      <c r="P230" s="359" t="s">
        <v>73</v>
      </c>
      <c r="Q230" s="370"/>
      <c r="R230" s="373"/>
      <c r="S230" s="376"/>
    </row>
    <row r="231" spans="1:19" ht="15" customHeight="1" x14ac:dyDescent="0.35">
      <c r="A231" s="349"/>
      <c r="B231" s="352"/>
      <c r="C231" s="355"/>
      <c r="D231" s="358" t="s">
        <v>146</v>
      </c>
      <c r="E231" s="358"/>
      <c r="F231" s="358"/>
      <c r="G231" s="358" t="s">
        <v>175</v>
      </c>
      <c r="H231" s="358"/>
      <c r="I231" s="358"/>
      <c r="J231" s="358"/>
      <c r="K231" s="358"/>
      <c r="L231" s="358"/>
      <c r="M231" s="358"/>
      <c r="N231" s="358"/>
      <c r="O231" s="358"/>
      <c r="P231" s="359"/>
      <c r="Q231" s="370"/>
      <c r="R231" s="373"/>
      <c r="S231" s="376"/>
    </row>
    <row r="232" spans="1:19" ht="15" customHeight="1" thickBot="1" x14ac:dyDescent="0.4">
      <c r="A232" s="350"/>
      <c r="B232" s="353"/>
      <c r="C232" s="356"/>
      <c r="D232" s="137" t="s">
        <v>150</v>
      </c>
      <c r="E232" s="137" t="s">
        <v>153</v>
      </c>
      <c r="F232" s="137" t="s">
        <v>73</v>
      </c>
      <c r="G232" s="137" t="s">
        <v>150</v>
      </c>
      <c r="H232" s="137" t="s">
        <v>153</v>
      </c>
      <c r="I232" s="137" t="s">
        <v>73</v>
      </c>
      <c r="J232" s="137" t="s">
        <v>150</v>
      </c>
      <c r="K232" s="137" t="s">
        <v>153</v>
      </c>
      <c r="L232" s="137" t="s">
        <v>73</v>
      </c>
      <c r="M232" s="137" t="s">
        <v>150</v>
      </c>
      <c r="N232" s="137" t="s">
        <v>153</v>
      </c>
      <c r="O232" s="137" t="s">
        <v>73</v>
      </c>
      <c r="P232" s="360"/>
      <c r="Q232" s="371"/>
      <c r="R232" s="374"/>
      <c r="S232" s="377"/>
    </row>
    <row r="233" spans="1:19" ht="17.149999999999999" customHeight="1" thickTop="1" x14ac:dyDescent="0.35">
      <c r="A233" s="351" t="s">
        <v>68</v>
      </c>
      <c r="B233" s="391" t="s">
        <v>93</v>
      </c>
      <c r="C233" s="146" t="s">
        <v>143</v>
      </c>
      <c r="D233" s="122">
        <v>20500</v>
      </c>
      <c r="E233" s="122">
        <v>0</v>
      </c>
      <c r="F233" s="122">
        <v>20500</v>
      </c>
      <c r="G233" s="122">
        <v>35000</v>
      </c>
      <c r="H233" s="122">
        <v>0</v>
      </c>
      <c r="I233" s="122">
        <v>35000</v>
      </c>
      <c r="J233" s="122">
        <v>55500</v>
      </c>
      <c r="K233" s="122">
        <v>0</v>
      </c>
      <c r="L233" s="122">
        <v>55500</v>
      </c>
      <c r="M233" s="122">
        <v>0</v>
      </c>
      <c r="N233" s="122">
        <v>0</v>
      </c>
      <c r="O233" s="122">
        <v>0</v>
      </c>
      <c r="P233" s="122">
        <v>55500</v>
      </c>
      <c r="Q233" s="150" t="s">
        <v>148</v>
      </c>
      <c r="R233" s="392" t="s">
        <v>94</v>
      </c>
      <c r="S233" s="393" t="s">
        <v>69</v>
      </c>
    </row>
    <row r="234" spans="1:19" ht="17.149999999999999" customHeight="1" x14ac:dyDescent="0.35">
      <c r="A234" s="352"/>
      <c r="B234" s="363"/>
      <c r="C234" s="139" t="s">
        <v>133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33">
        <v>0</v>
      </c>
      <c r="Q234" s="155" t="s">
        <v>134</v>
      </c>
      <c r="R234" s="366"/>
      <c r="S234" s="378"/>
    </row>
    <row r="235" spans="1:19" ht="17.149999999999999" customHeight="1" x14ac:dyDescent="0.35">
      <c r="A235" s="352"/>
      <c r="B235" s="364"/>
      <c r="C235" s="140" t="s">
        <v>72</v>
      </c>
      <c r="D235" s="134">
        <f>SUM(D233:D234)</f>
        <v>20500</v>
      </c>
      <c r="E235" s="182">
        <f t="shared" ref="E235:P235" si="67">SUM(E233:E234)</f>
        <v>0</v>
      </c>
      <c r="F235" s="182">
        <f t="shared" si="67"/>
        <v>20500</v>
      </c>
      <c r="G235" s="182">
        <f t="shared" si="67"/>
        <v>35000</v>
      </c>
      <c r="H235" s="182">
        <f t="shared" si="67"/>
        <v>0</v>
      </c>
      <c r="I235" s="182">
        <f t="shared" si="67"/>
        <v>35000</v>
      </c>
      <c r="J235" s="182">
        <f t="shared" si="67"/>
        <v>55500</v>
      </c>
      <c r="K235" s="182">
        <f t="shared" si="67"/>
        <v>0</v>
      </c>
      <c r="L235" s="182">
        <f t="shared" si="67"/>
        <v>55500</v>
      </c>
      <c r="M235" s="182">
        <f t="shared" si="67"/>
        <v>0</v>
      </c>
      <c r="N235" s="182">
        <f t="shared" si="67"/>
        <v>0</v>
      </c>
      <c r="O235" s="182">
        <f t="shared" si="67"/>
        <v>0</v>
      </c>
      <c r="P235" s="182">
        <f t="shared" si="67"/>
        <v>55500</v>
      </c>
      <c r="Q235" s="156" t="s">
        <v>73</v>
      </c>
      <c r="R235" s="367"/>
      <c r="S235" s="378"/>
    </row>
    <row r="236" spans="1:19" ht="17.149999999999999" customHeight="1" x14ac:dyDescent="0.35">
      <c r="A236" s="352"/>
      <c r="B236" s="364" t="s">
        <v>96</v>
      </c>
      <c r="C236" s="138" t="s">
        <v>143</v>
      </c>
      <c r="D236" s="132">
        <v>0</v>
      </c>
      <c r="E236" s="132">
        <v>0</v>
      </c>
      <c r="F236" s="132">
        <v>0</v>
      </c>
      <c r="G236" s="132">
        <v>0</v>
      </c>
      <c r="H236" s="132">
        <v>0</v>
      </c>
      <c r="I236" s="132">
        <v>0</v>
      </c>
      <c r="J236" s="132">
        <v>0</v>
      </c>
      <c r="K236" s="132">
        <v>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54" t="s">
        <v>148</v>
      </c>
      <c r="R236" s="367" t="s">
        <v>97</v>
      </c>
      <c r="S236" s="378"/>
    </row>
    <row r="237" spans="1:19" ht="17.149999999999999" customHeight="1" x14ac:dyDescent="0.35">
      <c r="A237" s="352"/>
      <c r="B237" s="363"/>
      <c r="C237" s="139" t="s">
        <v>133</v>
      </c>
      <c r="D237" s="133">
        <v>0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  <c r="O237" s="133">
        <v>0</v>
      </c>
      <c r="P237" s="133">
        <v>0</v>
      </c>
      <c r="Q237" s="155" t="s">
        <v>134</v>
      </c>
      <c r="R237" s="366"/>
      <c r="S237" s="378"/>
    </row>
    <row r="238" spans="1:19" ht="17.149999999999999" customHeight="1" x14ac:dyDescent="0.35">
      <c r="A238" s="352"/>
      <c r="B238" s="364"/>
      <c r="C238" s="140" t="s">
        <v>72</v>
      </c>
      <c r="D238" s="134">
        <v>0</v>
      </c>
      <c r="E238" s="182">
        <v>0</v>
      </c>
      <c r="F238" s="182">
        <v>0</v>
      </c>
      <c r="G238" s="182">
        <v>0</v>
      </c>
      <c r="H238" s="182">
        <v>0</v>
      </c>
      <c r="I238" s="182">
        <v>0</v>
      </c>
      <c r="J238" s="182">
        <v>0</v>
      </c>
      <c r="K238" s="182">
        <v>0</v>
      </c>
      <c r="L238" s="182">
        <v>0</v>
      </c>
      <c r="M238" s="182">
        <v>0</v>
      </c>
      <c r="N238" s="182">
        <v>0</v>
      </c>
      <c r="O238" s="182">
        <v>0</v>
      </c>
      <c r="P238" s="182">
        <v>0</v>
      </c>
      <c r="Q238" s="156" t="s">
        <v>73</v>
      </c>
      <c r="R238" s="367"/>
      <c r="S238" s="378"/>
    </row>
    <row r="239" spans="1:19" ht="17.149999999999999" customHeight="1" x14ac:dyDescent="0.35">
      <c r="A239" s="352"/>
      <c r="B239" s="364" t="s">
        <v>98</v>
      </c>
      <c r="C239" s="138" t="s">
        <v>143</v>
      </c>
      <c r="D239" s="132">
        <f>D233+D236</f>
        <v>20500</v>
      </c>
      <c r="E239" s="132">
        <f t="shared" ref="E239:P239" si="68">E233+E236</f>
        <v>0</v>
      </c>
      <c r="F239" s="132">
        <f t="shared" si="68"/>
        <v>20500</v>
      </c>
      <c r="G239" s="132">
        <f t="shared" si="68"/>
        <v>35000</v>
      </c>
      <c r="H239" s="132">
        <f t="shared" si="68"/>
        <v>0</v>
      </c>
      <c r="I239" s="132">
        <f t="shared" si="68"/>
        <v>35000</v>
      </c>
      <c r="J239" s="132">
        <f t="shared" si="68"/>
        <v>55500</v>
      </c>
      <c r="K239" s="132">
        <f t="shared" si="68"/>
        <v>0</v>
      </c>
      <c r="L239" s="132">
        <f t="shared" si="68"/>
        <v>55500</v>
      </c>
      <c r="M239" s="132">
        <f t="shared" si="68"/>
        <v>0</v>
      </c>
      <c r="N239" s="132">
        <f t="shared" si="68"/>
        <v>0</v>
      </c>
      <c r="O239" s="132">
        <f t="shared" si="68"/>
        <v>0</v>
      </c>
      <c r="P239" s="132">
        <f t="shared" si="68"/>
        <v>55500</v>
      </c>
      <c r="Q239" s="154" t="s">
        <v>148</v>
      </c>
      <c r="R239" s="367" t="s">
        <v>73</v>
      </c>
      <c r="S239" s="378"/>
    </row>
    <row r="240" spans="1:19" ht="17.149999999999999" customHeight="1" x14ac:dyDescent="0.35">
      <c r="A240" s="352"/>
      <c r="B240" s="363"/>
      <c r="C240" s="139" t="s">
        <v>133</v>
      </c>
      <c r="D240" s="133">
        <f>D234+D237</f>
        <v>0</v>
      </c>
      <c r="E240" s="133">
        <f t="shared" ref="E240:P240" si="69">E234+E237</f>
        <v>0</v>
      </c>
      <c r="F240" s="133">
        <f t="shared" si="69"/>
        <v>0</v>
      </c>
      <c r="G240" s="133">
        <f t="shared" si="69"/>
        <v>0</v>
      </c>
      <c r="H240" s="133">
        <f t="shared" si="69"/>
        <v>0</v>
      </c>
      <c r="I240" s="133">
        <f t="shared" si="69"/>
        <v>0</v>
      </c>
      <c r="J240" s="133">
        <f t="shared" si="69"/>
        <v>0</v>
      </c>
      <c r="K240" s="133">
        <f t="shared" si="69"/>
        <v>0</v>
      </c>
      <c r="L240" s="133">
        <f t="shared" si="69"/>
        <v>0</v>
      </c>
      <c r="M240" s="133">
        <f t="shared" si="69"/>
        <v>0</v>
      </c>
      <c r="N240" s="133">
        <f t="shared" si="69"/>
        <v>0</v>
      </c>
      <c r="O240" s="133">
        <f t="shared" si="69"/>
        <v>0</v>
      </c>
      <c r="P240" s="133">
        <f t="shared" si="69"/>
        <v>0</v>
      </c>
      <c r="Q240" s="155" t="s">
        <v>134</v>
      </c>
      <c r="R240" s="366"/>
      <c r="S240" s="378"/>
    </row>
    <row r="241" spans="1:19" ht="17.149999999999999" customHeight="1" x14ac:dyDescent="0.35">
      <c r="A241" s="352"/>
      <c r="B241" s="364"/>
      <c r="C241" s="140" t="s">
        <v>72</v>
      </c>
      <c r="D241" s="134">
        <f>SUM(D239:D240)</f>
        <v>20500</v>
      </c>
      <c r="E241" s="182">
        <f t="shared" ref="E241:P241" si="70">SUM(E239:E240)</f>
        <v>0</v>
      </c>
      <c r="F241" s="182">
        <f t="shared" si="70"/>
        <v>20500</v>
      </c>
      <c r="G241" s="182">
        <f t="shared" si="70"/>
        <v>35000</v>
      </c>
      <c r="H241" s="182">
        <f t="shared" si="70"/>
        <v>0</v>
      </c>
      <c r="I241" s="182">
        <f t="shared" si="70"/>
        <v>35000</v>
      </c>
      <c r="J241" s="182">
        <f t="shared" si="70"/>
        <v>55500</v>
      </c>
      <c r="K241" s="182">
        <f t="shared" si="70"/>
        <v>0</v>
      </c>
      <c r="L241" s="182">
        <f t="shared" si="70"/>
        <v>55500</v>
      </c>
      <c r="M241" s="182">
        <f t="shared" si="70"/>
        <v>0</v>
      </c>
      <c r="N241" s="182">
        <f t="shared" si="70"/>
        <v>0</v>
      </c>
      <c r="O241" s="182">
        <f t="shared" si="70"/>
        <v>0</v>
      </c>
      <c r="P241" s="182">
        <f t="shared" si="70"/>
        <v>55500</v>
      </c>
      <c r="Q241" s="156" t="s">
        <v>73</v>
      </c>
      <c r="R241" s="367"/>
      <c r="S241" s="378"/>
    </row>
    <row r="242" spans="1:19" ht="17.149999999999999" customHeight="1" x14ac:dyDescent="0.35">
      <c r="A242" s="352" t="s">
        <v>70</v>
      </c>
      <c r="B242" s="364" t="s">
        <v>93</v>
      </c>
      <c r="C242" s="138" t="s">
        <v>143</v>
      </c>
      <c r="D242" s="132">
        <v>382800</v>
      </c>
      <c r="E242" s="132">
        <v>41894</v>
      </c>
      <c r="F242" s="132">
        <v>424694</v>
      </c>
      <c r="G242" s="132">
        <v>629257</v>
      </c>
      <c r="H242" s="132">
        <v>0</v>
      </c>
      <c r="I242" s="132">
        <v>629257</v>
      </c>
      <c r="J242" s="132">
        <v>1012057</v>
      </c>
      <c r="K242" s="132">
        <v>41894</v>
      </c>
      <c r="L242" s="132">
        <v>1053951</v>
      </c>
      <c r="M242" s="132">
        <v>9425</v>
      </c>
      <c r="N242" s="132">
        <v>0</v>
      </c>
      <c r="O242" s="132">
        <v>9425</v>
      </c>
      <c r="P242" s="132">
        <v>1063376</v>
      </c>
      <c r="Q242" s="154" t="s">
        <v>148</v>
      </c>
      <c r="R242" s="367" t="s">
        <v>94</v>
      </c>
      <c r="S242" s="378" t="s">
        <v>71</v>
      </c>
    </row>
    <row r="243" spans="1:19" ht="17.149999999999999" customHeight="1" x14ac:dyDescent="0.35">
      <c r="A243" s="352"/>
      <c r="B243" s="363"/>
      <c r="C243" s="139" t="s">
        <v>133</v>
      </c>
      <c r="D243" s="133">
        <v>0</v>
      </c>
      <c r="E243" s="133">
        <v>32600</v>
      </c>
      <c r="F243" s="133">
        <v>32600</v>
      </c>
      <c r="G243" s="133">
        <v>39600</v>
      </c>
      <c r="H243" s="133">
        <v>0</v>
      </c>
      <c r="I243" s="133">
        <v>39600</v>
      </c>
      <c r="J243" s="133">
        <v>39600</v>
      </c>
      <c r="K243" s="133">
        <v>32600</v>
      </c>
      <c r="L243" s="133">
        <v>72200</v>
      </c>
      <c r="M243" s="133">
        <v>0</v>
      </c>
      <c r="N243" s="133">
        <v>750</v>
      </c>
      <c r="O243" s="133">
        <v>750</v>
      </c>
      <c r="P243" s="133">
        <v>72950</v>
      </c>
      <c r="Q243" s="155" t="s">
        <v>134</v>
      </c>
      <c r="R243" s="366"/>
      <c r="S243" s="378"/>
    </row>
    <row r="244" spans="1:19" ht="17.149999999999999" customHeight="1" x14ac:dyDescent="0.35">
      <c r="A244" s="352"/>
      <c r="B244" s="364"/>
      <c r="C244" s="140" t="s">
        <v>72</v>
      </c>
      <c r="D244" s="134">
        <f>SUM(D242:D243)</f>
        <v>382800</v>
      </c>
      <c r="E244" s="182">
        <f t="shared" ref="E244:P244" si="71">SUM(E242:E243)</f>
        <v>74494</v>
      </c>
      <c r="F244" s="182">
        <f t="shared" si="71"/>
        <v>457294</v>
      </c>
      <c r="G244" s="182">
        <f t="shared" si="71"/>
        <v>668857</v>
      </c>
      <c r="H244" s="182">
        <f t="shared" si="71"/>
        <v>0</v>
      </c>
      <c r="I244" s="182">
        <f t="shared" si="71"/>
        <v>668857</v>
      </c>
      <c r="J244" s="182">
        <f t="shared" si="71"/>
        <v>1051657</v>
      </c>
      <c r="K244" s="182">
        <f t="shared" si="71"/>
        <v>74494</v>
      </c>
      <c r="L244" s="182">
        <f t="shared" si="71"/>
        <v>1126151</v>
      </c>
      <c r="M244" s="182">
        <f t="shared" si="71"/>
        <v>9425</v>
      </c>
      <c r="N244" s="182">
        <f t="shared" si="71"/>
        <v>750</v>
      </c>
      <c r="O244" s="182">
        <f t="shared" si="71"/>
        <v>10175</v>
      </c>
      <c r="P244" s="182">
        <f t="shared" si="71"/>
        <v>1136326</v>
      </c>
      <c r="Q244" s="156" t="s">
        <v>73</v>
      </c>
      <c r="R244" s="367"/>
      <c r="S244" s="378"/>
    </row>
    <row r="245" spans="1:19" ht="17.149999999999999" customHeight="1" x14ac:dyDescent="0.35">
      <c r="A245" s="352"/>
      <c r="B245" s="364" t="s">
        <v>96</v>
      </c>
      <c r="C245" s="138" t="s">
        <v>143</v>
      </c>
      <c r="D245" s="132">
        <v>0</v>
      </c>
      <c r="E245" s="132">
        <v>0</v>
      </c>
      <c r="F245" s="132">
        <v>0</v>
      </c>
      <c r="G245" s="132">
        <v>0</v>
      </c>
      <c r="H245" s="132">
        <v>0</v>
      </c>
      <c r="I245" s="132">
        <v>0</v>
      </c>
      <c r="J245" s="132">
        <v>0</v>
      </c>
      <c r="K245" s="132">
        <v>0</v>
      </c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  <c r="Q245" s="154" t="s">
        <v>148</v>
      </c>
      <c r="R245" s="367" t="s">
        <v>97</v>
      </c>
      <c r="S245" s="378"/>
    </row>
    <row r="246" spans="1:19" ht="17.149999999999999" customHeight="1" x14ac:dyDescent="0.35">
      <c r="A246" s="352"/>
      <c r="B246" s="363"/>
      <c r="C246" s="139" t="s">
        <v>133</v>
      </c>
      <c r="D246" s="133">
        <v>0</v>
      </c>
      <c r="E246" s="133">
        <v>0</v>
      </c>
      <c r="F246" s="133">
        <v>0</v>
      </c>
      <c r="G246" s="133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55" t="s">
        <v>134</v>
      </c>
      <c r="R246" s="366"/>
      <c r="S246" s="378"/>
    </row>
    <row r="247" spans="1:19" ht="17.149999999999999" customHeight="1" x14ac:dyDescent="0.35">
      <c r="A247" s="352"/>
      <c r="B247" s="364"/>
      <c r="C247" s="140" t="s">
        <v>72</v>
      </c>
      <c r="D247" s="134">
        <v>0</v>
      </c>
      <c r="E247" s="182">
        <v>0</v>
      </c>
      <c r="F247" s="182">
        <v>0</v>
      </c>
      <c r="G247" s="182">
        <v>0</v>
      </c>
      <c r="H247" s="182">
        <v>0</v>
      </c>
      <c r="I247" s="182">
        <v>0</v>
      </c>
      <c r="J247" s="182">
        <v>0</v>
      </c>
      <c r="K247" s="182">
        <v>0</v>
      </c>
      <c r="L247" s="182">
        <v>0</v>
      </c>
      <c r="M247" s="182">
        <v>0</v>
      </c>
      <c r="N247" s="182">
        <v>0</v>
      </c>
      <c r="O247" s="182">
        <v>0</v>
      </c>
      <c r="P247" s="182">
        <v>0</v>
      </c>
      <c r="Q247" s="156" t="s">
        <v>73</v>
      </c>
      <c r="R247" s="367"/>
      <c r="S247" s="378"/>
    </row>
    <row r="248" spans="1:19" ht="17.149999999999999" customHeight="1" x14ac:dyDescent="0.35">
      <c r="A248" s="352"/>
      <c r="B248" s="364" t="s">
        <v>98</v>
      </c>
      <c r="C248" s="138" t="s">
        <v>143</v>
      </c>
      <c r="D248" s="132">
        <f>D242+D245</f>
        <v>382800</v>
      </c>
      <c r="E248" s="132">
        <f t="shared" ref="E248:P248" si="72">E242+E245</f>
        <v>41894</v>
      </c>
      <c r="F248" s="132">
        <f t="shared" si="72"/>
        <v>424694</v>
      </c>
      <c r="G248" s="132">
        <f t="shared" si="72"/>
        <v>629257</v>
      </c>
      <c r="H248" s="132">
        <f t="shared" si="72"/>
        <v>0</v>
      </c>
      <c r="I248" s="132">
        <f t="shared" si="72"/>
        <v>629257</v>
      </c>
      <c r="J248" s="132">
        <f t="shared" si="72"/>
        <v>1012057</v>
      </c>
      <c r="K248" s="132">
        <f t="shared" si="72"/>
        <v>41894</v>
      </c>
      <c r="L248" s="132">
        <f t="shared" si="72"/>
        <v>1053951</v>
      </c>
      <c r="M248" s="132">
        <f t="shared" si="72"/>
        <v>9425</v>
      </c>
      <c r="N248" s="132">
        <f t="shared" si="72"/>
        <v>0</v>
      </c>
      <c r="O248" s="132">
        <f t="shared" si="72"/>
        <v>9425</v>
      </c>
      <c r="P248" s="132">
        <f t="shared" si="72"/>
        <v>1063376</v>
      </c>
      <c r="Q248" s="154" t="s">
        <v>148</v>
      </c>
      <c r="R248" s="367" t="s">
        <v>73</v>
      </c>
      <c r="S248" s="378"/>
    </row>
    <row r="249" spans="1:19" ht="17.149999999999999" customHeight="1" x14ac:dyDescent="0.35">
      <c r="A249" s="352"/>
      <c r="B249" s="363"/>
      <c r="C249" s="139" t="s">
        <v>133</v>
      </c>
      <c r="D249" s="133">
        <f>D243+D246</f>
        <v>0</v>
      </c>
      <c r="E249" s="133">
        <f t="shared" ref="E249:P249" si="73">E243+E246</f>
        <v>32600</v>
      </c>
      <c r="F249" s="133">
        <f t="shared" si="73"/>
        <v>32600</v>
      </c>
      <c r="G249" s="133">
        <f t="shared" si="73"/>
        <v>39600</v>
      </c>
      <c r="H249" s="133">
        <f t="shared" si="73"/>
        <v>0</v>
      </c>
      <c r="I249" s="133">
        <f t="shared" si="73"/>
        <v>39600</v>
      </c>
      <c r="J249" s="133">
        <f t="shared" si="73"/>
        <v>39600</v>
      </c>
      <c r="K249" s="133">
        <f t="shared" si="73"/>
        <v>32600</v>
      </c>
      <c r="L249" s="133">
        <f t="shared" si="73"/>
        <v>72200</v>
      </c>
      <c r="M249" s="133">
        <f t="shared" si="73"/>
        <v>0</v>
      </c>
      <c r="N249" s="133">
        <f t="shared" si="73"/>
        <v>750</v>
      </c>
      <c r="O249" s="133">
        <f t="shared" si="73"/>
        <v>750</v>
      </c>
      <c r="P249" s="133">
        <f t="shared" si="73"/>
        <v>72950</v>
      </c>
      <c r="Q249" s="155" t="s">
        <v>134</v>
      </c>
      <c r="R249" s="366"/>
      <c r="S249" s="378"/>
    </row>
    <row r="250" spans="1:19" ht="17.149999999999999" customHeight="1" thickBot="1" x14ac:dyDescent="0.4">
      <c r="A250" s="382"/>
      <c r="B250" s="384"/>
      <c r="C250" s="144" t="s">
        <v>72</v>
      </c>
      <c r="D250" s="135">
        <f>SUM(D248:D249)</f>
        <v>382800</v>
      </c>
      <c r="E250" s="135">
        <f t="shared" ref="E250:P250" si="74">SUM(E248:E249)</f>
        <v>74494</v>
      </c>
      <c r="F250" s="135">
        <f t="shared" si="74"/>
        <v>457294</v>
      </c>
      <c r="G250" s="135">
        <f t="shared" si="74"/>
        <v>668857</v>
      </c>
      <c r="H250" s="135">
        <f t="shared" si="74"/>
        <v>0</v>
      </c>
      <c r="I250" s="135">
        <f t="shared" si="74"/>
        <v>668857</v>
      </c>
      <c r="J250" s="135">
        <f t="shared" si="74"/>
        <v>1051657</v>
      </c>
      <c r="K250" s="135">
        <f t="shared" si="74"/>
        <v>74494</v>
      </c>
      <c r="L250" s="135">
        <f t="shared" si="74"/>
        <v>1126151</v>
      </c>
      <c r="M250" s="135">
        <f t="shared" si="74"/>
        <v>9425</v>
      </c>
      <c r="N250" s="135">
        <f t="shared" si="74"/>
        <v>750</v>
      </c>
      <c r="O250" s="135">
        <f t="shared" si="74"/>
        <v>10175</v>
      </c>
      <c r="P250" s="135">
        <f t="shared" si="74"/>
        <v>1136326</v>
      </c>
      <c r="Q250" s="157" t="s">
        <v>73</v>
      </c>
      <c r="R250" s="385"/>
      <c r="S250" s="383"/>
    </row>
    <row r="251" spans="1:19" ht="16.100000000000001" customHeight="1" thickTop="1" x14ac:dyDescent="0.35">
      <c r="A251" s="53"/>
      <c r="B251" s="53"/>
      <c r="C251" s="147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47"/>
      <c r="R251" s="114"/>
      <c r="S251" s="115"/>
    </row>
    <row r="252" spans="1:19" ht="21" customHeight="1" x14ac:dyDescent="0.35">
      <c r="A252" s="345" t="s">
        <v>189</v>
      </c>
      <c r="B252" s="345"/>
      <c r="C252" s="345"/>
      <c r="D252" s="345"/>
      <c r="E252" s="345"/>
      <c r="F252" s="345"/>
      <c r="G252" s="345"/>
      <c r="H252" s="345"/>
      <c r="I252" s="345"/>
      <c r="J252" s="345"/>
      <c r="K252" s="345"/>
      <c r="L252" s="345"/>
      <c r="M252" s="345"/>
      <c r="N252" s="345"/>
      <c r="O252" s="345"/>
      <c r="P252" s="345"/>
      <c r="Q252" s="345"/>
      <c r="R252" s="345"/>
      <c r="S252" s="345"/>
    </row>
    <row r="253" spans="1:19" ht="21" customHeight="1" x14ac:dyDescent="0.35">
      <c r="A253" s="346" t="s">
        <v>198</v>
      </c>
      <c r="B253" s="346"/>
      <c r="C253" s="346"/>
      <c r="D253" s="346"/>
      <c r="E253" s="346"/>
      <c r="F253" s="346"/>
      <c r="G253" s="346"/>
      <c r="H253" s="346"/>
      <c r="I253" s="346"/>
      <c r="J253" s="346"/>
      <c r="K253" s="346"/>
      <c r="L253" s="346"/>
      <c r="M253" s="346"/>
      <c r="N253" s="346"/>
      <c r="O253" s="346"/>
      <c r="P253" s="346"/>
      <c r="Q253" s="346"/>
      <c r="R253" s="346"/>
      <c r="S253" s="346"/>
    </row>
    <row r="254" spans="1:19" ht="21" customHeight="1" thickBot="1" x14ac:dyDescent="0.4">
      <c r="A254" s="397" t="s">
        <v>157</v>
      </c>
      <c r="B254" s="397"/>
      <c r="C254" s="397"/>
      <c r="D254" s="396"/>
      <c r="F254" s="120"/>
      <c r="G254" s="121"/>
      <c r="H254" s="121"/>
      <c r="I254" s="121"/>
      <c r="J254" s="121"/>
      <c r="K254" s="121"/>
      <c r="L254" s="121"/>
      <c r="M254" s="121"/>
      <c r="P254" s="398"/>
      <c r="Q254" s="347" t="s">
        <v>158</v>
      </c>
      <c r="R254" s="347"/>
      <c r="S254" s="347"/>
    </row>
    <row r="255" spans="1:19" ht="16.5" customHeight="1" thickTop="1" x14ac:dyDescent="0.35">
      <c r="A255" s="348" t="s">
        <v>19</v>
      </c>
      <c r="B255" s="351" t="s">
        <v>76</v>
      </c>
      <c r="C255" s="354" t="s">
        <v>159</v>
      </c>
      <c r="D255" s="357" t="s">
        <v>160</v>
      </c>
      <c r="E255" s="357"/>
      <c r="F255" s="357"/>
      <c r="G255" s="357"/>
      <c r="H255" s="357"/>
      <c r="I255" s="357"/>
      <c r="J255" s="357"/>
      <c r="K255" s="357"/>
      <c r="L255" s="357"/>
      <c r="M255" s="357" t="s">
        <v>161</v>
      </c>
      <c r="N255" s="357"/>
      <c r="O255" s="357"/>
      <c r="P255" s="368" t="s">
        <v>162</v>
      </c>
      <c r="Q255" s="369" t="s">
        <v>163</v>
      </c>
      <c r="R255" s="372" t="s">
        <v>84</v>
      </c>
      <c r="S255" s="375" t="s">
        <v>164</v>
      </c>
    </row>
    <row r="256" spans="1:19" ht="16.5" customHeight="1" x14ac:dyDescent="0.35">
      <c r="A256" s="349"/>
      <c r="B256" s="352"/>
      <c r="C256" s="355"/>
      <c r="D256" s="358" t="s">
        <v>165</v>
      </c>
      <c r="E256" s="358"/>
      <c r="F256" s="358"/>
      <c r="G256" s="358" t="s">
        <v>166</v>
      </c>
      <c r="H256" s="358"/>
      <c r="I256" s="358"/>
      <c r="J256" s="358" t="s">
        <v>111</v>
      </c>
      <c r="K256" s="358"/>
      <c r="L256" s="358"/>
      <c r="M256" s="358"/>
      <c r="N256" s="358"/>
      <c r="O256" s="358"/>
      <c r="P256" s="359"/>
      <c r="Q256" s="370"/>
      <c r="R256" s="373"/>
      <c r="S256" s="376"/>
    </row>
    <row r="257" spans="1:19" ht="16.5" customHeight="1" x14ac:dyDescent="0.35">
      <c r="A257" s="349"/>
      <c r="B257" s="352"/>
      <c r="C257" s="355"/>
      <c r="D257" s="131" t="s">
        <v>167</v>
      </c>
      <c r="E257" s="131" t="s">
        <v>168</v>
      </c>
      <c r="F257" s="131" t="s">
        <v>169</v>
      </c>
      <c r="G257" s="131" t="s">
        <v>167</v>
      </c>
      <c r="H257" s="131" t="s">
        <v>168</v>
      </c>
      <c r="I257" s="131" t="s">
        <v>170</v>
      </c>
      <c r="J257" s="131" t="s">
        <v>171</v>
      </c>
      <c r="K257" s="131" t="s">
        <v>168</v>
      </c>
      <c r="L257" s="131" t="s">
        <v>170</v>
      </c>
      <c r="M257" s="131" t="s">
        <v>167</v>
      </c>
      <c r="N257" s="131" t="s">
        <v>172</v>
      </c>
      <c r="O257" s="131" t="s">
        <v>170</v>
      </c>
      <c r="P257" s="359"/>
      <c r="Q257" s="370"/>
      <c r="R257" s="373"/>
      <c r="S257" s="376"/>
    </row>
    <row r="258" spans="1:19" ht="16.5" customHeight="1" x14ac:dyDescent="0.35">
      <c r="A258" s="349"/>
      <c r="B258" s="352"/>
      <c r="C258" s="355"/>
      <c r="D258" s="358" t="s">
        <v>173</v>
      </c>
      <c r="E258" s="358"/>
      <c r="F258" s="358"/>
      <c r="G258" s="358"/>
      <c r="H258" s="358"/>
      <c r="I258" s="358"/>
      <c r="J258" s="358" t="s">
        <v>73</v>
      </c>
      <c r="K258" s="358"/>
      <c r="L258" s="358"/>
      <c r="M258" s="358" t="s">
        <v>174</v>
      </c>
      <c r="N258" s="358"/>
      <c r="O258" s="358"/>
      <c r="P258" s="359" t="s">
        <v>73</v>
      </c>
      <c r="Q258" s="370"/>
      <c r="R258" s="373"/>
      <c r="S258" s="376"/>
    </row>
    <row r="259" spans="1:19" ht="16.5" customHeight="1" x14ac:dyDescent="0.35">
      <c r="A259" s="349"/>
      <c r="B259" s="352"/>
      <c r="C259" s="355"/>
      <c r="D259" s="358" t="s">
        <v>146</v>
      </c>
      <c r="E259" s="358"/>
      <c r="F259" s="358"/>
      <c r="G259" s="358" t="s">
        <v>175</v>
      </c>
      <c r="H259" s="358"/>
      <c r="I259" s="358"/>
      <c r="J259" s="358"/>
      <c r="K259" s="358"/>
      <c r="L259" s="358"/>
      <c r="M259" s="358"/>
      <c r="N259" s="358"/>
      <c r="O259" s="358"/>
      <c r="P259" s="359"/>
      <c r="Q259" s="370"/>
      <c r="R259" s="373"/>
      <c r="S259" s="376"/>
    </row>
    <row r="260" spans="1:19" ht="16.5" customHeight="1" thickBot="1" x14ac:dyDescent="0.4">
      <c r="A260" s="350"/>
      <c r="B260" s="353"/>
      <c r="C260" s="356"/>
      <c r="D260" s="137" t="s">
        <v>150</v>
      </c>
      <c r="E260" s="137" t="s">
        <v>153</v>
      </c>
      <c r="F260" s="137" t="s">
        <v>73</v>
      </c>
      <c r="G260" s="137" t="s">
        <v>150</v>
      </c>
      <c r="H260" s="137" t="s">
        <v>153</v>
      </c>
      <c r="I260" s="137" t="s">
        <v>73</v>
      </c>
      <c r="J260" s="137" t="s">
        <v>150</v>
      </c>
      <c r="K260" s="137" t="s">
        <v>153</v>
      </c>
      <c r="L260" s="137" t="s">
        <v>73</v>
      </c>
      <c r="M260" s="137" t="s">
        <v>150</v>
      </c>
      <c r="N260" s="137" t="s">
        <v>153</v>
      </c>
      <c r="O260" s="137" t="s">
        <v>73</v>
      </c>
      <c r="P260" s="360"/>
      <c r="Q260" s="371"/>
      <c r="R260" s="374"/>
      <c r="S260" s="377"/>
    </row>
    <row r="261" spans="1:19" ht="23.15" customHeight="1" thickTop="1" x14ac:dyDescent="0.35">
      <c r="A261" s="351" t="s">
        <v>109</v>
      </c>
      <c r="B261" s="391" t="s">
        <v>93</v>
      </c>
      <c r="C261" s="138" t="s">
        <v>143</v>
      </c>
      <c r="D261" s="132">
        <f>D10+D19+D38+D47+D66+D75+D94+D103+D122+D131+D150+D159+D177+D186+D205+D214+D217++D233+D242</f>
        <v>13980129</v>
      </c>
      <c r="E261" s="132">
        <f t="shared" ref="E261:P261" si="75">E10+E19+E38+E47+E66+E75+E94+E103+E122+E131+E150+E159+E177+E186+E205+E214+E217++E233+E242</f>
        <v>1999569</v>
      </c>
      <c r="F261" s="132">
        <f t="shared" si="75"/>
        <v>15979698</v>
      </c>
      <c r="G261" s="132">
        <f t="shared" si="75"/>
        <v>15710387</v>
      </c>
      <c r="H261" s="132">
        <f t="shared" si="75"/>
        <v>1758599</v>
      </c>
      <c r="I261" s="132">
        <f t="shared" si="75"/>
        <v>17468986</v>
      </c>
      <c r="J261" s="132">
        <f t="shared" si="75"/>
        <v>29690516</v>
      </c>
      <c r="K261" s="132">
        <f t="shared" si="75"/>
        <v>3758168</v>
      </c>
      <c r="L261" s="132">
        <f t="shared" si="75"/>
        <v>33448684</v>
      </c>
      <c r="M261" s="132">
        <f t="shared" si="75"/>
        <v>491973</v>
      </c>
      <c r="N261" s="132">
        <f t="shared" si="75"/>
        <v>60833</v>
      </c>
      <c r="O261" s="132">
        <f t="shared" si="75"/>
        <v>552806</v>
      </c>
      <c r="P261" s="132">
        <f t="shared" si="75"/>
        <v>34001490</v>
      </c>
      <c r="Q261" s="138" t="s">
        <v>148</v>
      </c>
      <c r="R261" s="392" t="s">
        <v>94</v>
      </c>
      <c r="S261" s="393" t="s">
        <v>177</v>
      </c>
    </row>
    <row r="262" spans="1:19" ht="23.15" customHeight="1" x14ac:dyDescent="0.35">
      <c r="A262" s="352"/>
      <c r="B262" s="363"/>
      <c r="C262" s="139" t="s">
        <v>133</v>
      </c>
      <c r="D262" s="133">
        <f t="shared" ref="D262:P262" si="76">D11+D20+D39+D48+D67+D76+D95+D104+D123+D132+D151+D160+D178+D187+D206+D215+D218++D234+D243</f>
        <v>4450945</v>
      </c>
      <c r="E262" s="133">
        <f t="shared" si="76"/>
        <v>708902</v>
      </c>
      <c r="F262" s="133">
        <f t="shared" si="76"/>
        <v>5159847</v>
      </c>
      <c r="G262" s="133">
        <f t="shared" si="76"/>
        <v>12845246</v>
      </c>
      <c r="H262" s="133">
        <f t="shared" si="76"/>
        <v>2136158</v>
      </c>
      <c r="I262" s="133">
        <f t="shared" si="76"/>
        <v>14981404</v>
      </c>
      <c r="J262" s="133">
        <f t="shared" si="76"/>
        <v>17296191</v>
      </c>
      <c r="K262" s="133">
        <f t="shared" si="76"/>
        <v>2845060</v>
      </c>
      <c r="L262" s="133">
        <f t="shared" si="76"/>
        <v>20141251</v>
      </c>
      <c r="M262" s="133">
        <f t="shared" si="76"/>
        <v>71097</v>
      </c>
      <c r="N262" s="133">
        <f t="shared" si="76"/>
        <v>13126</v>
      </c>
      <c r="O262" s="133">
        <f t="shared" si="76"/>
        <v>84223</v>
      </c>
      <c r="P262" s="133">
        <f t="shared" si="76"/>
        <v>20225474</v>
      </c>
      <c r="Q262" s="139" t="s">
        <v>134</v>
      </c>
      <c r="R262" s="366"/>
      <c r="S262" s="378"/>
    </row>
    <row r="263" spans="1:19" ht="23.15" customHeight="1" x14ac:dyDescent="0.35">
      <c r="A263" s="352"/>
      <c r="B263" s="364"/>
      <c r="C263" s="140" t="s">
        <v>72</v>
      </c>
      <c r="D263" s="182">
        <f t="shared" ref="D263:P263" si="77">D12+D21+D40+D49+D68+D77+D96+D105+D124+D133+D152+D161+D179+D188+D207+D216+D219++D235+D244</f>
        <v>18431074</v>
      </c>
      <c r="E263" s="182">
        <f t="shared" si="77"/>
        <v>2708471</v>
      </c>
      <c r="F263" s="182">
        <f t="shared" si="77"/>
        <v>21139545</v>
      </c>
      <c r="G263" s="182">
        <f t="shared" si="77"/>
        <v>28555633</v>
      </c>
      <c r="H263" s="182">
        <f t="shared" si="77"/>
        <v>3894757</v>
      </c>
      <c r="I263" s="182">
        <f t="shared" si="77"/>
        <v>32450390</v>
      </c>
      <c r="J263" s="182">
        <f t="shared" si="77"/>
        <v>46986707</v>
      </c>
      <c r="K263" s="182">
        <f t="shared" si="77"/>
        <v>6603228</v>
      </c>
      <c r="L263" s="182">
        <f t="shared" si="77"/>
        <v>53589935</v>
      </c>
      <c r="M263" s="182">
        <f t="shared" si="77"/>
        <v>563070</v>
      </c>
      <c r="N263" s="182">
        <f t="shared" si="77"/>
        <v>73959</v>
      </c>
      <c r="O263" s="182">
        <f t="shared" si="77"/>
        <v>637029</v>
      </c>
      <c r="P263" s="182">
        <f t="shared" si="77"/>
        <v>54226964</v>
      </c>
      <c r="Q263" s="140" t="s">
        <v>73</v>
      </c>
      <c r="R263" s="367"/>
      <c r="S263" s="378"/>
    </row>
    <row r="264" spans="1:19" ht="23.15" customHeight="1" x14ac:dyDescent="0.35">
      <c r="A264" s="352"/>
      <c r="B264" s="364" t="s">
        <v>106</v>
      </c>
      <c r="C264" s="138" t="s">
        <v>143</v>
      </c>
      <c r="D264" s="132">
        <f>D97</f>
        <v>230400</v>
      </c>
      <c r="E264" s="132">
        <f t="shared" ref="E264:P264" si="78">E97</f>
        <v>59400</v>
      </c>
      <c r="F264" s="132">
        <f t="shared" si="78"/>
        <v>289800</v>
      </c>
      <c r="G264" s="132">
        <f t="shared" si="78"/>
        <v>756600</v>
      </c>
      <c r="H264" s="132">
        <f t="shared" si="78"/>
        <v>0</v>
      </c>
      <c r="I264" s="132">
        <f t="shared" si="78"/>
        <v>756600</v>
      </c>
      <c r="J264" s="132">
        <f t="shared" si="78"/>
        <v>987000</v>
      </c>
      <c r="K264" s="132">
        <f t="shared" si="78"/>
        <v>59400</v>
      </c>
      <c r="L264" s="132">
        <f t="shared" si="78"/>
        <v>1046400</v>
      </c>
      <c r="M264" s="132">
        <f t="shared" si="78"/>
        <v>0</v>
      </c>
      <c r="N264" s="132">
        <f t="shared" si="78"/>
        <v>0</v>
      </c>
      <c r="O264" s="132">
        <f t="shared" si="78"/>
        <v>0</v>
      </c>
      <c r="P264" s="132">
        <f t="shared" si="78"/>
        <v>1046400</v>
      </c>
      <c r="Q264" s="154" t="s">
        <v>148</v>
      </c>
      <c r="R264" s="367" t="s">
        <v>107</v>
      </c>
      <c r="S264" s="378"/>
    </row>
    <row r="265" spans="1:19" ht="23.15" customHeight="1" x14ac:dyDescent="0.35">
      <c r="A265" s="352"/>
      <c r="B265" s="363"/>
      <c r="C265" s="139" t="s">
        <v>133</v>
      </c>
      <c r="D265" s="133">
        <f t="shared" ref="D265:P265" si="79">D98</f>
        <v>0</v>
      </c>
      <c r="E265" s="133">
        <f t="shared" si="79"/>
        <v>0</v>
      </c>
      <c r="F265" s="133">
        <f t="shared" si="79"/>
        <v>0</v>
      </c>
      <c r="G265" s="133">
        <f t="shared" si="79"/>
        <v>14400</v>
      </c>
      <c r="H265" s="133">
        <f t="shared" si="79"/>
        <v>0</v>
      </c>
      <c r="I265" s="133">
        <f t="shared" si="79"/>
        <v>14400</v>
      </c>
      <c r="J265" s="133">
        <f t="shared" si="79"/>
        <v>14400</v>
      </c>
      <c r="K265" s="133">
        <f t="shared" si="79"/>
        <v>0</v>
      </c>
      <c r="L265" s="133">
        <f t="shared" si="79"/>
        <v>14400</v>
      </c>
      <c r="M265" s="133">
        <f t="shared" si="79"/>
        <v>0</v>
      </c>
      <c r="N265" s="133">
        <f t="shared" si="79"/>
        <v>0</v>
      </c>
      <c r="O265" s="133">
        <f t="shared" si="79"/>
        <v>0</v>
      </c>
      <c r="P265" s="133">
        <f t="shared" si="79"/>
        <v>14400</v>
      </c>
      <c r="Q265" s="155" t="s">
        <v>134</v>
      </c>
      <c r="R265" s="366"/>
      <c r="S265" s="378"/>
    </row>
    <row r="266" spans="1:19" ht="23.15" customHeight="1" x14ac:dyDescent="0.35">
      <c r="A266" s="352"/>
      <c r="B266" s="364"/>
      <c r="C266" s="140" t="s">
        <v>72</v>
      </c>
      <c r="D266" s="182">
        <f>SUM(D264:D265)</f>
        <v>230400</v>
      </c>
      <c r="E266" s="182">
        <f t="shared" ref="E266:P266" si="80">SUM(E264:E265)</f>
        <v>59400</v>
      </c>
      <c r="F266" s="182">
        <f t="shared" si="80"/>
        <v>289800</v>
      </c>
      <c r="G266" s="182">
        <f t="shared" si="80"/>
        <v>771000</v>
      </c>
      <c r="H266" s="182">
        <f t="shared" si="80"/>
        <v>0</v>
      </c>
      <c r="I266" s="182">
        <f t="shared" si="80"/>
        <v>771000</v>
      </c>
      <c r="J266" s="182">
        <f t="shared" si="80"/>
        <v>1001400</v>
      </c>
      <c r="K266" s="182">
        <f t="shared" si="80"/>
        <v>59400</v>
      </c>
      <c r="L266" s="182">
        <f t="shared" si="80"/>
        <v>1060800</v>
      </c>
      <c r="M266" s="182">
        <f t="shared" si="80"/>
        <v>0</v>
      </c>
      <c r="N266" s="182">
        <f t="shared" si="80"/>
        <v>0</v>
      </c>
      <c r="O266" s="182">
        <f t="shared" si="80"/>
        <v>0</v>
      </c>
      <c r="P266" s="182">
        <f t="shared" si="80"/>
        <v>1060800</v>
      </c>
      <c r="Q266" s="156" t="s">
        <v>73</v>
      </c>
      <c r="R266" s="367"/>
      <c r="S266" s="378"/>
    </row>
    <row r="267" spans="1:19" ht="23.15" customHeight="1" x14ac:dyDescent="0.35">
      <c r="A267" s="352"/>
      <c r="B267" s="364" t="s">
        <v>96</v>
      </c>
      <c r="C267" s="138" t="s">
        <v>143</v>
      </c>
      <c r="D267" s="132">
        <f>D13+D22+D106</f>
        <v>3285088</v>
      </c>
      <c r="E267" s="132">
        <f t="shared" ref="E267:P268" si="81">E13+E22+E106</f>
        <v>450414</v>
      </c>
      <c r="F267" s="132">
        <f t="shared" si="81"/>
        <v>3735502</v>
      </c>
      <c r="G267" s="132">
        <f t="shared" si="81"/>
        <v>882310</v>
      </c>
      <c r="H267" s="132">
        <f t="shared" si="81"/>
        <v>179592</v>
      </c>
      <c r="I267" s="132">
        <f t="shared" si="81"/>
        <v>1061902</v>
      </c>
      <c r="J267" s="132">
        <f t="shared" si="81"/>
        <v>4167398</v>
      </c>
      <c r="K267" s="132">
        <f t="shared" si="81"/>
        <v>630006</v>
      </c>
      <c r="L267" s="132">
        <f t="shared" si="81"/>
        <v>4797404</v>
      </c>
      <c r="M267" s="132">
        <f t="shared" si="81"/>
        <v>1171120</v>
      </c>
      <c r="N267" s="132">
        <f t="shared" si="81"/>
        <v>133000</v>
      </c>
      <c r="O267" s="132">
        <f t="shared" si="81"/>
        <v>1304120</v>
      </c>
      <c r="P267" s="132">
        <f t="shared" si="81"/>
        <v>6101524</v>
      </c>
      <c r="Q267" s="154" t="s">
        <v>148</v>
      </c>
      <c r="R267" s="367" t="s">
        <v>97</v>
      </c>
      <c r="S267" s="378"/>
    </row>
    <row r="268" spans="1:19" ht="23.15" customHeight="1" x14ac:dyDescent="0.35">
      <c r="A268" s="352"/>
      <c r="B268" s="363"/>
      <c r="C268" s="139" t="s">
        <v>133</v>
      </c>
      <c r="D268" s="133">
        <f>D14+D23+D107</f>
        <v>10800</v>
      </c>
      <c r="E268" s="133">
        <f t="shared" si="81"/>
        <v>0</v>
      </c>
      <c r="F268" s="133">
        <f t="shared" si="81"/>
        <v>10800</v>
      </c>
      <c r="G268" s="133">
        <f t="shared" si="81"/>
        <v>360840</v>
      </c>
      <c r="H268" s="133">
        <f t="shared" si="81"/>
        <v>21000</v>
      </c>
      <c r="I268" s="133">
        <f t="shared" si="81"/>
        <v>381840</v>
      </c>
      <c r="J268" s="133">
        <f t="shared" si="81"/>
        <v>371640</v>
      </c>
      <c r="K268" s="133">
        <f t="shared" si="81"/>
        <v>21000</v>
      </c>
      <c r="L268" s="133">
        <f t="shared" si="81"/>
        <v>392640</v>
      </c>
      <c r="M268" s="133">
        <f t="shared" si="81"/>
        <v>3000</v>
      </c>
      <c r="N268" s="133">
        <f t="shared" si="81"/>
        <v>0</v>
      </c>
      <c r="O268" s="133">
        <f t="shared" si="81"/>
        <v>3000</v>
      </c>
      <c r="P268" s="133">
        <f t="shared" si="81"/>
        <v>395640</v>
      </c>
      <c r="Q268" s="155" t="s">
        <v>134</v>
      </c>
      <c r="R268" s="366"/>
      <c r="S268" s="378"/>
    </row>
    <row r="269" spans="1:19" ht="23.15" customHeight="1" x14ac:dyDescent="0.35">
      <c r="A269" s="352"/>
      <c r="B269" s="364"/>
      <c r="C269" s="140" t="s">
        <v>72</v>
      </c>
      <c r="D269" s="182">
        <f>SUM(D267:D268)</f>
        <v>3295888</v>
      </c>
      <c r="E269" s="182">
        <f t="shared" ref="E269:P269" si="82">SUM(E267:E268)</f>
        <v>450414</v>
      </c>
      <c r="F269" s="182">
        <f t="shared" si="82"/>
        <v>3746302</v>
      </c>
      <c r="G269" s="182">
        <f t="shared" si="82"/>
        <v>1243150</v>
      </c>
      <c r="H269" s="182">
        <f t="shared" si="82"/>
        <v>200592</v>
      </c>
      <c r="I269" s="182">
        <f t="shared" si="82"/>
        <v>1443742</v>
      </c>
      <c r="J269" s="182">
        <f t="shared" si="82"/>
        <v>4539038</v>
      </c>
      <c r="K269" s="182">
        <f t="shared" si="82"/>
        <v>651006</v>
      </c>
      <c r="L269" s="182">
        <f t="shared" si="82"/>
        <v>5190044</v>
      </c>
      <c r="M269" s="182">
        <f t="shared" si="82"/>
        <v>1174120</v>
      </c>
      <c r="N269" s="182">
        <f t="shared" si="82"/>
        <v>133000</v>
      </c>
      <c r="O269" s="182">
        <f t="shared" si="82"/>
        <v>1307120</v>
      </c>
      <c r="P269" s="182">
        <f t="shared" si="82"/>
        <v>6497164</v>
      </c>
      <c r="Q269" s="156" t="s">
        <v>73</v>
      </c>
      <c r="R269" s="367"/>
      <c r="S269" s="378"/>
    </row>
    <row r="270" spans="1:19" ht="23.15" customHeight="1" x14ac:dyDescent="0.35">
      <c r="A270" s="352"/>
      <c r="B270" s="364" t="s">
        <v>98</v>
      </c>
      <c r="C270" s="138" t="s">
        <v>143</v>
      </c>
      <c r="D270" s="132">
        <f>D261+D264+D267</f>
        <v>17495617</v>
      </c>
      <c r="E270" s="132">
        <f t="shared" ref="E270:P270" si="83">E261+E264+E267</f>
        <v>2509383</v>
      </c>
      <c r="F270" s="132">
        <f t="shared" si="83"/>
        <v>20005000</v>
      </c>
      <c r="G270" s="132">
        <f t="shared" si="83"/>
        <v>17349297</v>
      </c>
      <c r="H270" s="132">
        <f t="shared" si="83"/>
        <v>1938191</v>
      </c>
      <c r="I270" s="132">
        <f t="shared" si="83"/>
        <v>19287488</v>
      </c>
      <c r="J270" s="132">
        <f t="shared" si="83"/>
        <v>34844914</v>
      </c>
      <c r="K270" s="132">
        <f t="shared" si="83"/>
        <v>4447574</v>
      </c>
      <c r="L270" s="132">
        <f t="shared" si="83"/>
        <v>39292488</v>
      </c>
      <c r="M270" s="132">
        <f t="shared" si="83"/>
        <v>1663093</v>
      </c>
      <c r="N270" s="132">
        <f t="shared" si="83"/>
        <v>193833</v>
      </c>
      <c r="O270" s="132">
        <f t="shared" si="83"/>
        <v>1856926</v>
      </c>
      <c r="P270" s="132">
        <f t="shared" si="83"/>
        <v>41149414</v>
      </c>
      <c r="Q270" s="154" t="s">
        <v>148</v>
      </c>
      <c r="R270" s="367" t="s">
        <v>73</v>
      </c>
      <c r="S270" s="378"/>
    </row>
    <row r="271" spans="1:19" ht="23.15" customHeight="1" x14ac:dyDescent="0.35">
      <c r="A271" s="352"/>
      <c r="B271" s="363"/>
      <c r="C271" s="139" t="s">
        <v>133</v>
      </c>
      <c r="D271" s="133">
        <f>D262+D265+D268</f>
        <v>4461745</v>
      </c>
      <c r="E271" s="133">
        <f t="shared" ref="E271:P271" si="84">E262+E265+E268</f>
        <v>708902</v>
      </c>
      <c r="F271" s="133">
        <f t="shared" si="84"/>
        <v>5170647</v>
      </c>
      <c r="G271" s="133">
        <f t="shared" si="84"/>
        <v>13220486</v>
      </c>
      <c r="H271" s="133">
        <f t="shared" si="84"/>
        <v>2157158</v>
      </c>
      <c r="I271" s="133">
        <f t="shared" si="84"/>
        <v>15377644</v>
      </c>
      <c r="J271" s="133">
        <f t="shared" si="84"/>
        <v>17682231</v>
      </c>
      <c r="K271" s="133">
        <f t="shared" si="84"/>
        <v>2866060</v>
      </c>
      <c r="L271" s="133">
        <f t="shared" si="84"/>
        <v>20548291</v>
      </c>
      <c r="M271" s="133">
        <f t="shared" si="84"/>
        <v>74097</v>
      </c>
      <c r="N271" s="133">
        <f t="shared" si="84"/>
        <v>13126</v>
      </c>
      <c r="O271" s="133">
        <f t="shared" si="84"/>
        <v>87223</v>
      </c>
      <c r="P271" s="133">
        <f t="shared" si="84"/>
        <v>20635514</v>
      </c>
      <c r="Q271" s="155" t="s">
        <v>134</v>
      </c>
      <c r="R271" s="366"/>
      <c r="S271" s="378"/>
    </row>
    <row r="272" spans="1:19" ht="23.15" customHeight="1" thickBot="1" x14ac:dyDescent="0.4">
      <c r="A272" s="382"/>
      <c r="B272" s="384"/>
      <c r="C272" s="144" t="s">
        <v>72</v>
      </c>
      <c r="D272" s="135">
        <f>SUM(D270:D271)</f>
        <v>21957362</v>
      </c>
      <c r="E272" s="135">
        <f t="shared" ref="E272:P272" si="85">SUM(E270:E271)</f>
        <v>3218285</v>
      </c>
      <c r="F272" s="135">
        <f t="shared" si="85"/>
        <v>25175647</v>
      </c>
      <c r="G272" s="135">
        <f t="shared" si="85"/>
        <v>30569783</v>
      </c>
      <c r="H272" s="135">
        <f t="shared" si="85"/>
        <v>4095349</v>
      </c>
      <c r="I272" s="135">
        <f t="shared" si="85"/>
        <v>34665132</v>
      </c>
      <c r="J272" s="135">
        <f t="shared" si="85"/>
        <v>52527145</v>
      </c>
      <c r="K272" s="135">
        <f t="shared" si="85"/>
        <v>7313634</v>
      </c>
      <c r="L272" s="135">
        <f t="shared" si="85"/>
        <v>59840779</v>
      </c>
      <c r="M272" s="135">
        <f t="shared" si="85"/>
        <v>1737190</v>
      </c>
      <c r="N272" s="135">
        <f t="shared" si="85"/>
        <v>206959</v>
      </c>
      <c r="O272" s="135">
        <f t="shared" si="85"/>
        <v>1944149</v>
      </c>
      <c r="P272" s="135">
        <f t="shared" si="85"/>
        <v>61784928</v>
      </c>
      <c r="Q272" s="157" t="s">
        <v>73</v>
      </c>
      <c r="R272" s="385"/>
      <c r="S272" s="383"/>
    </row>
    <row r="273" spans="1:19" ht="21" customHeight="1" thickTop="1" x14ac:dyDescent="0.35">
      <c r="A273" s="56"/>
      <c r="B273" s="56"/>
      <c r="C273" s="148"/>
      <c r="D273" s="128"/>
      <c r="E273" s="128"/>
      <c r="F273" s="128"/>
      <c r="G273" s="129"/>
      <c r="H273" s="129"/>
      <c r="I273" s="129"/>
      <c r="J273" s="129"/>
      <c r="K273" s="129"/>
      <c r="L273" s="129"/>
      <c r="M273" s="129"/>
      <c r="N273" s="129"/>
      <c r="O273" s="129"/>
      <c r="P273" s="127"/>
      <c r="Q273" s="151"/>
      <c r="R273" s="117"/>
      <c r="S273" s="118"/>
    </row>
  </sheetData>
  <mergeCells count="373">
    <mergeCell ref="Q31:S31"/>
    <mergeCell ref="A59:C59"/>
    <mergeCell ref="Q59:S59"/>
    <mergeCell ref="A87:C87"/>
    <mergeCell ref="Q87:S87"/>
    <mergeCell ref="A115:C115"/>
    <mergeCell ref="Q115:S115"/>
    <mergeCell ref="A143:C143"/>
    <mergeCell ref="Q143:S143"/>
    <mergeCell ref="B270:B272"/>
    <mergeCell ref="R270:R272"/>
    <mergeCell ref="D259:F259"/>
    <mergeCell ref="G259:I259"/>
    <mergeCell ref="A261:A272"/>
    <mergeCell ref="B261:B263"/>
    <mergeCell ref="R261:R263"/>
    <mergeCell ref="S261:S272"/>
    <mergeCell ref="B264:B266"/>
    <mergeCell ref="R264:R266"/>
    <mergeCell ref="B267:B269"/>
    <mergeCell ref="R267:R269"/>
    <mergeCell ref="Q255:Q260"/>
    <mergeCell ref="R255:R260"/>
    <mergeCell ref="S255:S260"/>
    <mergeCell ref="D256:F256"/>
    <mergeCell ref="G256:I256"/>
    <mergeCell ref="J256:L256"/>
    <mergeCell ref="D258:I258"/>
    <mergeCell ref="J258:L259"/>
    <mergeCell ref="M258:O259"/>
    <mergeCell ref="P258:P260"/>
    <mergeCell ref="A253:S253"/>
    <mergeCell ref="A255:A260"/>
    <mergeCell ref="B255:B260"/>
    <mergeCell ref="C255:C260"/>
    <mergeCell ref="D255:L255"/>
    <mergeCell ref="M255:O256"/>
    <mergeCell ref="P255:P257"/>
    <mergeCell ref="A254:C254"/>
    <mergeCell ref="Q254:S254"/>
    <mergeCell ref="S242:S250"/>
    <mergeCell ref="B245:B247"/>
    <mergeCell ref="R245:R247"/>
    <mergeCell ref="B248:B250"/>
    <mergeCell ref="R248:R250"/>
    <mergeCell ref="A252:S252"/>
    <mergeCell ref="A242:A250"/>
    <mergeCell ref="B242:B244"/>
    <mergeCell ref="R242:R244"/>
    <mergeCell ref="A233:A241"/>
    <mergeCell ref="B233:B235"/>
    <mergeCell ref="R233:R235"/>
    <mergeCell ref="S233:S241"/>
    <mergeCell ref="B236:B238"/>
    <mergeCell ref="R236:R238"/>
    <mergeCell ref="B239:B241"/>
    <mergeCell ref="R239:R241"/>
    <mergeCell ref="Q227:Q232"/>
    <mergeCell ref="R227:R232"/>
    <mergeCell ref="S227:S232"/>
    <mergeCell ref="D228:F228"/>
    <mergeCell ref="G228:I228"/>
    <mergeCell ref="J228:L228"/>
    <mergeCell ref="D230:I230"/>
    <mergeCell ref="J230:L231"/>
    <mergeCell ref="M230:O231"/>
    <mergeCell ref="P230:P232"/>
    <mergeCell ref="A225:S225"/>
    <mergeCell ref="A227:A232"/>
    <mergeCell ref="B227:B232"/>
    <mergeCell ref="C227:C232"/>
    <mergeCell ref="D227:L227"/>
    <mergeCell ref="M227:O228"/>
    <mergeCell ref="P227:P229"/>
    <mergeCell ref="D231:F231"/>
    <mergeCell ref="G231:I231"/>
    <mergeCell ref="A226:C226"/>
    <mergeCell ref="Q226:S226"/>
    <mergeCell ref="S214:S222"/>
    <mergeCell ref="B217:B219"/>
    <mergeCell ref="R217:R219"/>
    <mergeCell ref="B220:B222"/>
    <mergeCell ref="R220:R222"/>
    <mergeCell ref="A224:S224"/>
    <mergeCell ref="A214:A222"/>
    <mergeCell ref="B214:B216"/>
    <mergeCell ref="R214:R216"/>
    <mergeCell ref="A205:A213"/>
    <mergeCell ref="B205:B207"/>
    <mergeCell ref="R205:R207"/>
    <mergeCell ref="S205:S213"/>
    <mergeCell ref="B208:B210"/>
    <mergeCell ref="R208:R210"/>
    <mergeCell ref="B211:B213"/>
    <mergeCell ref="R211:R213"/>
    <mergeCell ref="Q199:Q204"/>
    <mergeCell ref="R199:R204"/>
    <mergeCell ref="S199:S204"/>
    <mergeCell ref="D200:F200"/>
    <mergeCell ref="G200:I200"/>
    <mergeCell ref="J200:L200"/>
    <mergeCell ref="D202:I202"/>
    <mergeCell ref="J202:L203"/>
    <mergeCell ref="M202:O203"/>
    <mergeCell ref="P202:P204"/>
    <mergeCell ref="A197:S197"/>
    <mergeCell ref="A199:A204"/>
    <mergeCell ref="B199:B204"/>
    <mergeCell ref="C199:C204"/>
    <mergeCell ref="D199:L199"/>
    <mergeCell ref="M199:O200"/>
    <mergeCell ref="P199:P201"/>
    <mergeCell ref="D203:F203"/>
    <mergeCell ref="G203:I203"/>
    <mergeCell ref="Q198:S198"/>
    <mergeCell ref="A198:C198"/>
    <mergeCell ref="S186:S194"/>
    <mergeCell ref="B189:B191"/>
    <mergeCell ref="R189:R191"/>
    <mergeCell ref="B192:B194"/>
    <mergeCell ref="R192:R194"/>
    <mergeCell ref="A196:S196"/>
    <mergeCell ref="A186:A194"/>
    <mergeCell ref="B186:B188"/>
    <mergeCell ref="R186:R188"/>
    <mergeCell ref="A177:A185"/>
    <mergeCell ref="B177:B179"/>
    <mergeCell ref="R177:R179"/>
    <mergeCell ref="S177:S185"/>
    <mergeCell ref="B180:B182"/>
    <mergeCell ref="R180:R182"/>
    <mergeCell ref="B183:B185"/>
    <mergeCell ref="R183:R185"/>
    <mergeCell ref="Q171:Q176"/>
    <mergeCell ref="R171:R176"/>
    <mergeCell ref="S171:S176"/>
    <mergeCell ref="D172:F172"/>
    <mergeCell ref="G172:I172"/>
    <mergeCell ref="J172:L172"/>
    <mergeCell ref="D174:I174"/>
    <mergeCell ref="J174:L175"/>
    <mergeCell ref="M174:O175"/>
    <mergeCell ref="P174:P176"/>
    <mergeCell ref="A169:S169"/>
    <mergeCell ref="A171:A176"/>
    <mergeCell ref="B171:B176"/>
    <mergeCell ref="C171:C176"/>
    <mergeCell ref="D171:L171"/>
    <mergeCell ref="M171:O172"/>
    <mergeCell ref="P171:P173"/>
    <mergeCell ref="D175:F175"/>
    <mergeCell ref="G175:I175"/>
    <mergeCell ref="A170:C170"/>
    <mergeCell ref="Q170:S170"/>
    <mergeCell ref="S159:S167"/>
    <mergeCell ref="B162:B164"/>
    <mergeCell ref="R162:R164"/>
    <mergeCell ref="B165:B167"/>
    <mergeCell ref="R165:R167"/>
    <mergeCell ref="A168:S168"/>
    <mergeCell ref="A159:A167"/>
    <mergeCell ref="B159:B161"/>
    <mergeCell ref="R159:R161"/>
    <mergeCell ref="A150:A158"/>
    <mergeCell ref="B150:B152"/>
    <mergeCell ref="R150:R152"/>
    <mergeCell ref="S150:S158"/>
    <mergeCell ref="B153:B155"/>
    <mergeCell ref="R153:R155"/>
    <mergeCell ref="B156:B158"/>
    <mergeCell ref="R156:R158"/>
    <mergeCell ref="Q144:Q149"/>
    <mergeCell ref="R144:R149"/>
    <mergeCell ref="S144:S149"/>
    <mergeCell ref="D145:F145"/>
    <mergeCell ref="G145:I145"/>
    <mergeCell ref="J145:L145"/>
    <mergeCell ref="D147:I147"/>
    <mergeCell ref="J147:L148"/>
    <mergeCell ref="M147:O148"/>
    <mergeCell ref="P147:P149"/>
    <mergeCell ref="A142:S142"/>
    <mergeCell ref="A144:A149"/>
    <mergeCell ref="B144:B149"/>
    <mergeCell ref="C144:C149"/>
    <mergeCell ref="D144:L144"/>
    <mergeCell ref="M144:O145"/>
    <mergeCell ref="P144:P146"/>
    <mergeCell ref="D148:F148"/>
    <mergeCell ref="G148:I148"/>
    <mergeCell ref="S131:S139"/>
    <mergeCell ref="B134:B136"/>
    <mergeCell ref="R134:R136"/>
    <mergeCell ref="B137:B139"/>
    <mergeCell ref="R137:R139"/>
    <mergeCell ref="A141:S141"/>
    <mergeCell ref="A131:A139"/>
    <mergeCell ref="B131:B133"/>
    <mergeCell ref="R131:R133"/>
    <mergeCell ref="A122:A130"/>
    <mergeCell ref="B122:B124"/>
    <mergeCell ref="R122:R124"/>
    <mergeCell ref="S122:S130"/>
    <mergeCell ref="B125:B127"/>
    <mergeCell ref="R125:R127"/>
    <mergeCell ref="B128:B130"/>
    <mergeCell ref="R128:R130"/>
    <mergeCell ref="Q116:Q121"/>
    <mergeCell ref="R116:R121"/>
    <mergeCell ref="S116:S121"/>
    <mergeCell ref="D117:F117"/>
    <mergeCell ref="G117:I117"/>
    <mergeCell ref="J117:L117"/>
    <mergeCell ref="D119:I119"/>
    <mergeCell ref="J119:L120"/>
    <mergeCell ref="M119:O120"/>
    <mergeCell ref="P119:P121"/>
    <mergeCell ref="A114:S114"/>
    <mergeCell ref="A116:A121"/>
    <mergeCell ref="B116:B121"/>
    <mergeCell ref="C116:C121"/>
    <mergeCell ref="D116:L116"/>
    <mergeCell ref="M116:O117"/>
    <mergeCell ref="P116:P118"/>
    <mergeCell ref="D120:F120"/>
    <mergeCell ref="G120:I120"/>
    <mergeCell ref="S103:S111"/>
    <mergeCell ref="B106:B108"/>
    <mergeCell ref="R106:R108"/>
    <mergeCell ref="B109:B111"/>
    <mergeCell ref="R109:R111"/>
    <mergeCell ref="A113:S113"/>
    <mergeCell ref="A103:A111"/>
    <mergeCell ref="B103:B105"/>
    <mergeCell ref="R103:R105"/>
    <mergeCell ref="A94:A102"/>
    <mergeCell ref="B94:B96"/>
    <mergeCell ref="R94:R96"/>
    <mergeCell ref="S94:S102"/>
    <mergeCell ref="B97:B99"/>
    <mergeCell ref="R97:R99"/>
    <mergeCell ref="B100:B102"/>
    <mergeCell ref="R100:R102"/>
    <mergeCell ref="Q88:Q93"/>
    <mergeCell ref="R88:R93"/>
    <mergeCell ref="S88:S93"/>
    <mergeCell ref="D89:F89"/>
    <mergeCell ref="G89:I89"/>
    <mergeCell ref="J89:L89"/>
    <mergeCell ref="D91:I91"/>
    <mergeCell ref="J91:L92"/>
    <mergeCell ref="M91:O92"/>
    <mergeCell ref="P91:P93"/>
    <mergeCell ref="A88:A93"/>
    <mergeCell ref="B88:B93"/>
    <mergeCell ref="C88:C93"/>
    <mergeCell ref="D88:L88"/>
    <mergeCell ref="M88:O89"/>
    <mergeCell ref="P88:P90"/>
    <mergeCell ref="A75:A83"/>
    <mergeCell ref="B75:B77"/>
    <mergeCell ref="R75:R77"/>
    <mergeCell ref="S75:S83"/>
    <mergeCell ref="B78:B80"/>
    <mergeCell ref="D92:F92"/>
    <mergeCell ref="G92:I92"/>
    <mergeCell ref="R78:R80"/>
    <mergeCell ref="B81:B83"/>
    <mergeCell ref="R81:R83"/>
    <mergeCell ref="A85:S85"/>
    <mergeCell ref="A86:S86"/>
    <mergeCell ref="A66:A74"/>
    <mergeCell ref="B66:B68"/>
    <mergeCell ref="R66:R68"/>
    <mergeCell ref="P60:P62"/>
    <mergeCell ref="Q60:Q65"/>
    <mergeCell ref="R60:R65"/>
    <mergeCell ref="S66:S74"/>
    <mergeCell ref="B69:B71"/>
    <mergeCell ref="R69:R71"/>
    <mergeCell ref="B72:B74"/>
    <mergeCell ref="R72:R74"/>
    <mergeCell ref="S60:S65"/>
    <mergeCell ref="D61:F61"/>
    <mergeCell ref="G61:I61"/>
    <mergeCell ref="J61:L61"/>
    <mergeCell ref="D63:I63"/>
    <mergeCell ref="J63:L64"/>
    <mergeCell ref="M63:O64"/>
    <mergeCell ref="A57:S57"/>
    <mergeCell ref="A58:S58"/>
    <mergeCell ref="A60:A65"/>
    <mergeCell ref="B60:B65"/>
    <mergeCell ref="C60:C65"/>
    <mergeCell ref="D60:L60"/>
    <mergeCell ref="M60:O61"/>
    <mergeCell ref="P63:P65"/>
    <mergeCell ref="D64:F64"/>
    <mergeCell ref="G64:I64"/>
    <mergeCell ref="R47:R49"/>
    <mergeCell ref="S47:S55"/>
    <mergeCell ref="B50:B52"/>
    <mergeCell ref="R50:R52"/>
    <mergeCell ref="B53:B55"/>
    <mergeCell ref="R53:R55"/>
    <mergeCell ref="A38:A46"/>
    <mergeCell ref="B38:B40"/>
    <mergeCell ref="R38:R40"/>
    <mergeCell ref="S38:S46"/>
    <mergeCell ref="B41:B43"/>
    <mergeCell ref="R41:R43"/>
    <mergeCell ref="B44:B46"/>
    <mergeCell ref="R44:R46"/>
    <mergeCell ref="D33:F33"/>
    <mergeCell ref="G33:I33"/>
    <mergeCell ref="J33:L33"/>
    <mergeCell ref="D35:I35"/>
    <mergeCell ref="J35:L36"/>
    <mergeCell ref="M35:O36"/>
    <mergeCell ref="P35:P37"/>
    <mergeCell ref="A47:A55"/>
    <mergeCell ref="B47:B49"/>
    <mergeCell ref="A19:A27"/>
    <mergeCell ref="B19:B21"/>
    <mergeCell ref="R19:R21"/>
    <mergeCell ref="S19:S27"/>
    <mergeCell ref="B22:B24"/>
    <mergeCell ref="A32:A37"/>
    <mergeCell ref="B32:B37"/>
    <mergeCell ref="C32:C37"/>
    <mergeCell ref="D32:L32"/>
    <mergeCell ref="M32:O33"/>
    <mergeCell ref="P32:P34"/>
    <mergeCell ref="D36:F36"/>
    <mergeCell ref="G36:I36"/>
    <mergeCell ref="R22:R24"/>
    <mergeCell ref="B25:B27"/>
    <mergeCell ref="R25:R27"/>
    <mergeCell ref="A29:S29"/>
    <mergeCell ref="A30:S30"/>
    <mergeCell ref="Q32:Q37"/>
    <mergeCell ref="R32:R37"/>
    <mergeCell ref="S32:S37"/>
    <mergeCell ref="A10:A18"/>
    <mergeCell ref="B10:B12"/>
    <mergeCell ref="R10:R12"/>
    <mergeCell ref="P4:P6"/>
    <mergeCell ref="Q4:Q9"/>
    <mergeCell ref="R4:R9"/>
    <mergeCell ref="S10:S18"/>
    <mergeCell ref="B13:B15"/>
    <mergeCell ref="R13:R15"/>
    <mergeCell ref="B16:B18"/>
    <mergeCell ref="R16:R18"/>
    <mergeCell ref="S4:S9"/>
    <mergeCell ref="D5:F5"/>
    <mergeCell ref="G5:I5"/>
    <mergeCell ref="J5:L5"/>
    <mergeCell ref="D7:I7"/>
    <mergeCell ref="J7:L8"/>
    <mergeCell ref="M7:O8"/>
    <mergeCell ref="A1:S1"/>
    <mergeCell ref="A2:S2"/>
    <mergeCell ref="A4:A9"/>
    <mergeCell ref="B4:B9"/>
    <mergeCell ref="C4:C9"/>
    <mergeCell ref="D4:L4"/>
    <mergeCell ref="M4:O5"/>
    <mergeCell ref="P7:P9"/>
    <mergeCell ref="D8:F8"/>
    <mergeCell ref="G8:I8"/>
    <mergeCell ref="A3:C3"/>
    <mergeCell ref="Q3:S3"/>
  </mergeCells>
  <printOptions horizontalCentered="1"/>
  <pageMargins left="0.31496062992126" right="0.31496062992126" top="0.74803149606299202" bottom="0.74803149606299202" header="0.31496062992126" footer="0.31496062992126"/>
  <pageSetup paperSize="9" scale="96" firstPageNumber="31" orientation="landscape" useFirstPageNumber="1" horizontalDpi="300" verticalDpi="1200" r:id="rId1"/>
  <headerFooter>
    <oddFooter>&amp;C&amp;P</oddFooter>
  </headerFooter>
  <rowBreaks count="9" manualBreakCount="9">
    <brk id="27" max="18" man="1"/>
    <brk id="55" max="18" man="1"/>
    <brk id="83" max="18" man="1"/>
    <brk id="111" max="18" man="1"/>
    <brk id="139" max="16383" man="1"/>
    <brk id="167" max="18" man="1"/>
    <brk id="194" max="18" man="1"/>
    <brk id="222" max="18" man="1"/>
    <brk id="250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rightToLeft="1" tabSelected="1" workbookViewId="0">
      <selection activeCell="B10" sqref="B10"/>
    </sheetView>
  </sheetViews>
  <sheetFormatPr defaultRowHeight="27" customHeight="1" x14ac:dyDescent="0.4"/>
  <cols>
    <col min="1" max="1" width="21" style="161" customWidth="1"/>
    <col min="2" max="2" width="19.69140625" customWidth="1"/>
    <col min="3" max="3" width="18.07421875" customWidth="1"/>
    <col min="4" max="4" width="18" customWidth="1"/>
    <col min="5" max="5" width="23.07421875" customWidth="1"/>
    <col min="6" max="6" width="25.4609375" style="158" customWidth="1"/>
  </cols>
  <sheetData>
    <row r="1" spans="1:8" ht="27" customHeight="1" x14ac:dyDescent="0.4">
      <c r="A1" s="395" t="s">
        <v>199</v>
      </c>
      <c r="B1" s="395"/>
      <c r="C1" s="395"/>
      <c r="D1" s="395"/>
      <c r="E1" s="395"/>
      <c r="F1" s="395"/>
    </row>
    <row r="2" spans="1:8" ht="17.149999999999999" customHeight="1" x14ac:dyDescent="0.4">
      <c r="A2" s="279" t="s">
        <v>200</v>
      </c>
      <c r="B2" s="279"/>
      <c r="C2" s="279"/>
      <c r="D2" s="279"/>
      <c r="E2" s="279"/>
      <c r="F2" s="279"/>
    </row>
    <row r="3" spans="1:8" ht="24.65" customHeight="1" thickBot="1" x14ac:dyDescent="0.45">
      <c r="A3" s="401" t="s">
        <v>180</v>
      </c>
      <c r="C3" s="58"/>
      <c r="D3" s="14"/>
      <c r="F3" s="60" t="s">
        <v>178</v>
      </c>
    </row>
    <row r="4" spans="1:8" ht="24.65" customHeight="1" thickTop="1" x14ac:dyDescent="0.4">
      <c r="A4" s="264" t="s">
        <v>19</v>
      </c>
      <c r="B4" s="104" t="s">
        <v>181</v>
      </c>
      <c r="C4" s="104" t="s">
        <v>182</v>
      </c>
      <c r="D4" s="104" t="s">
        <v>183</v>
      </c>
      <c r="E4" s="104" t="s">
        <v>111</v>
      </c>
      <c r="F4" s="264" t="s">
        <v>26</v>
      </c>
    </row>
    <row r="5" spans="1:8" ht="24.65" customHeight="1" thickBot="1" x14ac:dyDescent="0.45">
      <c r="A5" s="394"/>
      <c r="B5" s="92" t="s">
        <v>184</v>
      </c>
      <c r="C5" s="92" t="s">
        <v>179</v>
      </c>
      <c r="D5" s="92" t="s">
        <v>185</v>
      </c>
      <c r="E5" s="92" t="s">
        <v>73</v>
      </c>
      <c r="F5" s="394"/>
    </row>
    <row r="6" spans="1:8" ht="19.100000000000001" customHeight="1" thickTop="1" x14ac:dyDescent="0.4">
      <c r="A6" s="160" t="s">
        <v>36</v>
      </c>
      <c r="B6" s="108">
        <v>7526753</v>
      </c>
      <c r="C6" s="108">
        <v>1654977</v>
      </c>
      <c r="D6" s="108">
        <v>1116555</v>
      </c>
      <c r="E6" s="108">
        <f>SUM(B6:D6)</f>
        <v>10298285</v>
      </c>
      <c r="F6" s="164" t="s">
        <v>37</v>
      </c>
      <c r="H6" s="184"/>
    </row>
    <row r="7" spans="1:8" ht="19.100000000000001" customHeight="1" x14ac:dyDescent="0.4">
      <c r="A7" s="162" t="s">
        <v>103</v>
      </c>
      <c r="B7" s="207">
        <v>1433386</v>
      </c>
      <c r="C7" s="207">
        <v>0</v>
      </c>
      <c r="D7" s="207">
        <v>91913</v>
      </c>
      <c r="E7" s="207">
        <f t="shared" ref="E7:E23" si="0">SUM(B7:D7)</f>
        <v>1525299</v>
      </c>
      <c r="F7" s="163" t="s">
        <v>39</v>
      </c>
    </row>
    <row r="8" spans="1:8" ht="19.100000000000001" customHeight="1" x14ac:dyDescent="0.4">
      <c r="A8" s="160" t="s">
        <v>40</v>
      </c>
      <c r="B8" s="108">
        <v>46394645</v>
      </c>
      <c r="C8" s="108">
        <v>19439151</v>
      </c>
      <c r="D8" s="108">
        <v>28922338</v>
      </c>
      <c r="E8" s="108">
        <f t="shared" si="0"/>
        <v>94756134</v>
      </c>
      <c r="F8" s="159" t="s">
        <v>41</v>
      </c>
      <c r="H8" s="184"/>
    </row>
    <row r="9" spans="1:8" ht="19.100000000000001" customHeight="1" x14ac:dyDescent="0.4">
      <c r="A9" s="162" t="s">
        <v>42</v>
      </c>
      <c r="B9" s="207">
        <v>1283654</v>
      </c>
      <c r="C9" s="207">
        <v>4750</v>
      </c>
      <c r="D9" s="207">
        <v>143400</v>
      </c>
      <c r="E9" s="207">
        <f t="shared" si="0"/>
        <v>1431804</v>
      </c>
      <c r="F9" s="163" t="s">
        <v>43</v>
      </c>
      <c r="H9" s="184"/>
    </row>
    <row r="10" spans="1:8" ht="19.100000000000001" customHeight="1" x14ac:dyDescent="0.4">
      <c r="A10" s="160" t="s">
        <v>44</v>
      </c>
      <c r="B10" s="108">
        <v>104493078</v>
      </c>
      <c r="C10" s="108">
        <v>16908952</v>
      </c>
      <c r="D10" s="108">
        <v>5581991</v>
      </c>
      <c r="E10" s="108">
        <f t="shared" si="0"/>
        <v>126984021</v>
      </c>
      <c r="F10" s="159" t="s">
        <v>45</v>
      </c>
      <c r="H10" s="184"/>
    </row>
    <row r="11" spans="1:8" ht="19.100000000000001" customHeight="1" x14ac:dyDescent="0.4">
      <c r="A11" s="162" t="s">
        <v>46</v>
      </c>
      <c r="B11" s="207">
        <v>14550</v>
      </c>
      <c r="C11" s="207">
        <v>0</v>
      </c>
      <c r="D11" s="207">
        <v>40500</v>
      </c>
      <c r="E11" s="207">
        <f t="shared" si="0"/>
        <v>55050</v>
      </c>
      <c r="F11" s="163" t="s">
        <v>47</v>
      </c>
    </row>
    <row r="12" spans="1:8" ht="19.100000000000001" customHeight="1" x14ac:dyDescent="0.4">
      <c r="A12" s="160" t="s">
        <v>48</v>
      </c>
      <c r="B12" s="108">
        <v>787594</v>
      </c>
      <c r="C12" s="108">
        <v>0</v>
      </c>
      <c r="D12" s="108">
        <v>486750</v>
      </c>
      <c r="E12" s="108">
        <f t="shared" si="0"/>
        <v>1274344</v>
      </c>
      <c r="F12" s="159" t="s">
        <v>49</v>
      </c>
    </row>
    <row r="13" spans="1:8" ht="19.100000000000001" customHeight="1" x14ac:dyDescent="0.4">
      <c r="A13" s="162" t="s">
        <v>50</v>
      </c>
      <c r="B13" s="207">
        <v>62492554</v>
      </c>
      <c r="C13" s="207">
        <v>2658075</v>
      </c>
      <c r="D13" s="207">
        <v>8530293</v>
      </c>
      <c r="E13" s="207">
        <f t="shared" si="0"/>
        <v>73680922</v>
      </c>
      <c r="F13" s="163" t="s">
        <v>51</v>
      </c>
      <c r="H13" s="184"/>
    </row>
    <row r="14" spans="1:8" ht="19.100000000000001" customHeight="1" x14ac:dyDescent="0.4">
      <c r="A14" s="160" t="s">
        <v>52</v>
      </c>
      <c r="B14" s="108">
        <v>182240</v>
      </c>
      <c r="C14" s="108">
        <v>0</v>
      </c>
      <c r="D14" s="108">
        <v>87000</v>
      </c>
      <c r="E14" s="108">
        <f t="shared" si="0"/>
        <v>269240</v>
      </c>
      <c r="F14" s="159" t="s">
        <v>53</v>
      </c>
    </row>
    <row r="15" spans="1:8" ht="19.100000000000001" customHeight="1" x14ac:dyDescent="0.4">
      <c r="A15" s="162" t="s">
        <v>54</v>
      </c>
      <c r="B15" s="207">
        <v>47910949</v>
      </c>
      <c r="C15" s="207">
        <v>1811711</v>
      </c>
      <c r="D15" s="207">
        <v>720000</v>
      </c>
      <c r="E15" s="207">
        <f t="shared" si="0"/>
        <v>50442660</v>
      </c>
      <c r="F15" s="163" t="s">
        <v>55</v>
      </c>
      <c r="H15" s="184"/>
    </row>
    <row r="16" spans="1:8" ht="19.100000000000001" customHeight="1" x14ac:dyDescent="0.4">
      <c r="A16" s="160" t="s">
        <v>56</v>
      </c>
      <c r="B16" s="108">
        <v>390115</v>
      </c>
      <c r="C16" s="108">
        <v>0</v>
      </c>
      <c r="D16" s="108">
        <v>25000</v>
      </c>
      <c r="E16" s="108">
        <f t="shared" si="0"/>
        <v>415115</v>
      </c>
      <c r="F16" s="159" t="s">
        <v>57</v>
      </c>
    </row>
    <row r="17" spans="1:8" ht="19.100000000000001" customHeight="1" x14ac:dyDescent="0.4">
      <c r="A17" s="162" t="s">
        <v>135</v>
      </c>
      <c r="B17" s="207">
        <v>264520</v>
      </c>
      <c r="C17" s="207">
        <v>0</v>
      </c>
      <c r="D17" s="207">
        <v>0</v>
      </c>
      <c r="E17" s="207">
        <f t="shared" si="0"/>
        <v>264520</v>
      </c>
      <c r="F17" s="163" t="s">
        <v>59</v>
      </c>
    </row>
    <row r="18" spans="1:8" ht="19.100000000000001" customHeight="1" x14ac:dyDescent="0.4">
      <c r="A18" s="160" t="s">
        <v>60</v>
      </c>
      <c r="B18" s="108">
        <v>15708972</v>
      </c>
      <c r="C18" s="108">
        <v>16250</v>
      </c>
      <c r="D18" s="108">
        <v>164973</v>
      </c>
      <c r="E18" s="108">
        <f t="shared" si="0"/>
        <v>15890195</v>
      </c>
      <c r="F18" s="159" t="s">
        <v>61</v>
      </c>
      <c r="H18" s="184"/>
    </row>
    <row r="19" spans="1:8" ht="19.100000000000001" customHeight="1" x14ac:dyDescent="0.4">
      <c r="A19" s="162" t="s">
        <v>114</v>
      </c>
      <c r="B19" s="207">
        <v>235865</v>
      </c>
      <c r="C19" s="207">
        <v>0</v>
      </c>
      <c r="D19" s="207">
        <v>0</v>
      </c>
      <c r="E19" s="207">
        <f t="shared" si="0"/>
        <v>235865</v>
      </c>
      <c r="F19" s="163" t="s">
        <v>63</v>
      </c>
    </row>
    <row r="20" spans="1:8" ht="19.100000000000001" customHeight="1" x14ac:dyDescent="0.4">
      <c r="A20" s="160" t="s">
        <v>64</v>
      </c>
      <c r="B20" s="108">
        <v>101595</v>
      </c>
      <c r="C20" s="108">
        <v>0</v>
      </c>
      <c r="D20" s="108">
        <v>25000</v>
      </c>
      <c r="E20" s="108">
        <f t="shared" si="0"/>
        <v>126595</v>
      </c>
      <c r="F20" s="159" t="s">
        <v>65</v>
      </c>
    </row>
    <row r="21" spans="1:8" ht="19.100000000000001" customHeight="1" x14ac:dyDescent="0.4">
      <c r="A21" s="162" t="s">
        <v>66</v>
      </c>
      <c r="B21" s="207">
        <v>794160</v>
      </c>
      <c r="C21" s="207">
        <v>0</v>
      </c>
      <c r="D21" s="207">
        <v>12450</v>
      </c>
      <c r="E21" s="207">
        <f t="shared" si="0"/>
        <v>806610</v>
      </c>
      <c r="F21" s="163" t="s">
        <v>186</v>
      </c>
    </row>
    <row r="22" spans="1:8" ht="19.100000000000001" customHeight="1" x14ac:dyDescent="0.4">
      <c r="A22" s="160" t="s">
        <v>68</v>
      </c>
      <c r="B22" s="108">
        <v>311150</v>
      </c>
      <c r="C22" s="108">
        <v>0</v>
      </c>
      <c r="D22" s="108">
        <v>0</v>
      </c>
      <c r="E22" s="108">
        <v>311150</v>
      </c>
      <c r="F22" s="159" t="s">
        <v>108</v>
      </c>
    </row>
    <row r="23" spans="1:8" ht="19.100000000000001" customHeight="1" x14ac:dyDescent="0.4">
      <c r="A23" s="162" t="s">
        <v>70</v>
      </c>
      <c r="B23" s="207">
        <v>4499259</v>
      </c>
      <c r="C23" s="207">
        <v>1256093</v>
      </c>
      <c r="D23" s="207">
        <v>165037</v>
      </c>
      <c r="E23" s="207">
        <f t="shared" si="0"/>
        <v>5920389</v>
      </c>
      <c r="F23" s="163" t="s">
        <v>71</v>
      </c>
      <c r="H23" s="184"/>
    </row>
    <row r="24" spans="1:8" ht="19.100000000000001" customHeight="1" thickBot="1" x14ac:dyDescent="0.45">
      <c r="A24" s="165" t="s">
        <v>109</v>
      </c>
      <c r="B24" s="109">
        <f>SUM(B6:B23)</f>
        <v>294825039</v>
      </c>
      <c r="C24" s="109">
        <f t="shared" ref="C24:E24" si="1">SUM(C6:C23)</f>
        <v>43749959</v>
      </c>
      <c r="D24" s="109">
        <f t="shared" si="1"/>
        <v>46113200</v>
      </c>
      <c r="E24" s="109">
        <f t="shared" si="1"/>
        <v>384688198</v>
      </c>
      <c r="F24" s="166" t="s">
        <v>110</v>
      </c>
    </row>
    <row r="25" spans="1:8" ht="27" customHeight="1" thickTop="1" x14ac:dyDescent="0.4"/>
    <row r="27" spans="1:8" ht="27" customHeight="1" x14ac:dyDescent="0.4">
      <c r="C27" s="184"/>
    </row>
  </sheetData>
  <mergeCells count="4">
    <mergeCell ref="A4:A5"/>
    <mergeCell ref="F4:F5"/>
    <mergeCell ref="A1:F1"/>
    <mergeCell ref="A2:F2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85" orientation="landscape" useFirstPageNumber="1" horizont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حسب السنوات</vt:lpstr>
      <vt:lpstr>حسب المحافظات</vt:lpstr>
      <vt:lpstr>عدد الفنادق والشقق والدور</vt:lpstr>
      <vt:lpstr>عدد الشقق وليالي المبيت ونزلاء</vt:lpstr>
      <vt:lpstr>عدد المشتغلين</vt:lpstr>
      <vt:lpstr>الاجور والمزايا </vt:lpstr>
      <vt:lpstr>الايرادات</vt:lpstr>
      <vt:lpstr>'الاجور والمزايا '!Print_Area</vt:lpstr>
      <vt:lpstr>'حسب المحافظات'!Print_Area</vt:lpstr>
      <vt:lpstr>'عدد الفنادق والشقق والدور'!Print_Area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2022-06-14T06:07:16Z</cp:lastPrinted>
  <dcterms:created xsi:type="dcterms:W3CDTF">2022-01-20T21:42:24Z</dcterms:created>
  <dcterms:modified xsi:type="dcterms:W3CDTF">2022-06-20T06:14:23Z</dcterms:modified>
</cp:coreProperties>
</file>