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فنادق exel 2018\ندى فنناق 2018\"/>
    </mc:Choice>
  </mc:AlternateContent>
  <bookViews>
    <workbookView xWindow="0" yWindow="0" windowWidth="20490" windowHeight="7605" tabRatio="920"/>
  </bookViews>
  <sheets>
    <sheet name="مؤشرات اجمالية حسب السنوات" sheetId="3" r:id="rId1"/>
    <sheet name="المؤشرات الاجمالية حسب المحافظة" sheetId="4" r:id="rId2"/>
    <sheet name="عدد الفنادق  حسب درجة التنصيف" sheetId="5" r:id="rId3"/>
    <sheet name="عدد المشتغلين" sheetId="16" r:id="rId4"/>
    <sheet name="الاجور والمزايا" sheetId="15" r:id="rId5"/>
    <sheet name="عدد النزلاء وليالي المبيت  " sheetId="35" r:id="rId6"/>
    <sheet name="المصروفا" sheetId="28" r:id="rId7"/>
    <sheet name="الايرادات" sheetId="36" r:id="rId8"/>
  </sheets>
  <definedNames>
    <definedName name="_xlnm._FilterDatabase" localSheetId="4" hidden="1">'الاجور والمزايا'!$B$1:$B$364</definedName>
    <definedName name="_xlnm._FilterDatabase" localSheetId="2" hidden="1">'عدد الفنادق  حسب درجة التنصيف'!$C$1:$C$120</definedName>
    <definedName name="_xlnm.Print_Area" localSheetId="4">'الاجور والمزايا'!$A$1:$S$361</definedName>
    <definedName name="_xlnm.Print_Area" localSheetId="1">'المؤشرات الاجمالية حسب المحافظة'!$A$1:$P$22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4" l="1"/>
  <c r="O22" i="4" s="1"/>
  <c r="L22" i="4"/>
  <c r="J22" i="4"/>
  <c r="K22" i="4" s="1"/>
  <c r="H22" i="4"/>
  <c r="F22" i="4"/>
  <c r="E22" i="4"/>
  <c r="B22" i="4"/>
  <c r="D22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7" i="4"/>
  <c r="M22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7" i="4"/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7" i="4"/>
  <c r="I22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7" i="4"/>
  <c r="G22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7" i="4"/>
  <c r="E8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7" i="4"/>
  <c r="C22" i="4"/>
  <c r="G15" i="3" l="1"/>
  <c r="E15" i="3"/>
  <c r="O15" i="3"/>
  <c r="M15" i="3"/>
  <c r="K15" i="3"/>
  <c r="I15" i="3"/>
  <c r="C15" i="3"/>
  <c r="D355" i="15" l="1"/>
  <c r="E355" i="15"/>
  <c r="F355" i="15"/>
  <c r="G355" i="15"/>
  <c r="H355" i="15"/>
  <c r="I355" i="15"/>
  <c r="J355" i="15"/>
  <c r="K355" i="15"/>
  <c r="L355" i="15"/>
  <c r="M355" i="15"/>
  <c r="N355" i="15"/>
  <c r="O355" i="15"/>
  <c r="P355" i="15"/>
  <c r="D356" i="15"/>
  <c r="E356" i="15"/>
  <c r="F356" i="15"/>
  <c r="G356" i="15"/>
  <c r="H356" i="15"/>
  <c r="I356" i="15"/>
  <c r="J356" i="15"/>
  <c r="K356" i="15"/>
  <c r="L356" i="15"/>
  <c r="M356" i="15"/>
  <c r="N356" i="15"/>
  <c r="O356" i="15"/>
  <c r="P356" i="15"/>
  <c r="E354" i="15"/>
  <c r="G354" i="15"/>
  <c r="H354" i="15"/>
  <c r="M354" i="15"/>
  <c r="N354" i="15"/>
  <c r="O354" i="15"/>
  <c r="P354" i="15"/>
  <c r="D354" i="15"/>
  <c r="D351" i="15"/>
  <c r="E351" i="15"/>
  <c r="E359" i="15" s="1"/>
  <c r="F351" i="15"/>
  <c r="G351" i="15"/>
  <c r="G359" i="15" s="1"/>
  <c r="H351" i="15"/>
  <c r="H359" i="15" s="1"/>
  <c r="I351" i="15"/>
  <c r="I359" i="15" s="1"/>
  <c r="J351" i="15"/>
  <c r="K351" i="15"/>
  <c r="K359" i="15" s="1"/>
  <c r="L351" i="15"/>
  <c r="M351" i="15"/>
  <c r="M359" i="15" s="1"/>
  <c r="N351" i="15"/>
  <c r="N359" i="15" s="1"/>
  <c r="O351" i="15"/>
  <c r="O359" i="15" s="1"/>
  <c r="P351" i="15"/>
  <c r="D352" i="15"/>
  <c r="D360" i="15" s="1"/>
  <c r="E352" i="15"/>
  <c r="E360" i="15" s="1"/>
  <c r="F352" i="15"/>
  <c r="F360" i="15" s="1"/>
  <c r="G352" i="15"/>
  <c r="G360" i="15" s="1"/>
  <c r="H352" i="15"/>
  <c r="H360" i="15" s="1"/>
  <c r="I352" i="15"/>
  <c r="I360" i="15" s="1"/>
  <c r="J352" i="15"/>
  <c r="J360" i="15" s="1"/>
  <c r="K352" i="15"/>
  <c r="K360" i="15" s="1"/>
  <c r="L352" i="15"/>
  <c r="L360" i="15" s="1"/>
  <c r="M352" i="15"/>
  <c r="M360" i="15" s="1"/>
  <c r="N352" i="15"/>
  <c r="N360" i="15" s="1"/>
  <c r="O352" i="15"/>
  <c r="O360" i="15" s="1"/>
  <c r="P352" i="15"/>
  <c r="P360" i="15" s="1"/>
  <c r="E350" i="15"/>
  <c r="E358" i="15" s="1"/>
  <c r="G350" i="15"/>
  <c r="G358" i="15" s="1"/>
  <c r="H350" i="15"/>
  <c r="H358" i="15" s="1"/>
  <c r="I350" i="15"/>
  <c r="J350" i="15"/>
  <c r="K350" i="15"/>
  <c r="L350" i="15"/>
  <c r="M350" i="15"/>
  <c r="M358" i="15" s="1"/>
  <c r="N350" i="15"/>
  <c r="N358" i="15" s="1"/>
  <c r="O350" i="15"/>
  <c r="O358" i="15" s="1"/>
  <c r="P350" i="15"/>
  <c r="P358" i="15" s="1"/>
  <c r="D350" i="15"/>
  <c r="D336" i="15"/>
  <c r="E336" i="15"/>
  <c r="F336" i="15"/>
  <c r="G336" i="15"/>
  <c r="H336" i="15"/>
  <c r="I336" i="15"/>
  <c r="J336" i="15"/>
  <c r="K336" i="15"/>
  <c r="L336" i="15"/>
  <c r="M336" i="15"/>
  <c r="N336" i="15"/>
  <c r="O336" i="15"/>
  <c r="P336" i="15"/>
  <c r="D337" i="15"/>
  <c r="E337" i="15"/>
  <c r="F337" i="15"/>
  <c r="G337" i="15"/>
  <c r="H337" i="15"/>
  <c r="I337" i="15"/>
  <c r="J337" i="15"/>
  <c r="K337" i="15"/>
  <c r="L337" i="15"/>
  <c r="M337" i="15"/>
  <c r="N337" i="15"/>
  <c r="O337" i="15"/>
  <c r="P337" i="15"/>
  <c r="E335" i="15"/>
  <c r="F335" i="15"/>
  <c r="G335" i="15"/>
  <c r="H335" i="15"/>
  <c r="I335" i="15"/>
  <c r="J335" i="15"/>
  <c r="K335" i="15"/>
  <c r="L335" i="15"/>
  <c r="M335" i="15"/>
  <c r="N335" i="15"/>
  <c r="O335" i="15"/>
  <c r="P335" i="15"/>
  <c r="D335" i="15"/>
  <c r="E330" i="15"/>
  <c r="F330" i="15"/>
  <c r="G330" i="15"/>
  <c r="H330" i="15"/>
  <c r="I330" i="15"/>
  <c r="J330" i="15"/>
  <c r="K330" i="15"/>
  <c r="L330" i="15"/>
  <c r="M330" i="15"/>
  <c r="N330" i="15"/>
  <c r="O330" i="15"/>
  <c r="P330" i="15"/>
  <c r="D330" i="15"/>
  <c r="D313" i="15"/>
  <c r="E313" i="15"/>
  <c r="F313" i="15"/>
  <c r="G313" i="15"/>
  <c r="H313" i="15"/>
  <c r="I313" i="15"/>
  <c r="J313" i="15"/>
  <c r="K313" i="15"/>
  <c r="L313" i="15"/>
  <c r="M313" i="15"/>
  <c r="N313" i="15"/>
  <c r="O313" i="15"/>
  <c r="P313" i="15"/>
  <c r="D314" i="15"/>
  <c r="E314" i="15"/>
  <c r="F314" i="15"/>
  <c r="G314" i="15"/>
  <c r="H314" i="15"/>
  <c r="I314" i="15"/>
  <c r="J314" i="15"/>
  <c r="K314" i="15"/>
  <c r="L314" i="15"/>
  <c r="M314" i="15"/>
  <c r="N314" i="15"/>
  <c r="O314" i="15"/>
  <c r="P314" i="15"/>
  <c r="E312" i="15"/>
  <c r="F312" i="15"/>
  <c r="G312" i="15"/>
  <c r="H312" i="15"/>
  <c r="I312" i="15"/>
  <c r="J312" i="15"/>
  <c r="K312" i="15"/>
  <c r="L312" i="15"/>
  <c r="M312" i="15"/>
  <c r="N312" i="15"/>
  <c r="O312" i="15"/>
  <c r="P312" i="15"/>
  <c r="D312" i="15"/>
  <c r="E307" i="15"/>
  <c r="F307" i="15"/>
  <c r="G307" i="15"/>
  <c r="H307" i="15"/>
  <c r="I307" i="15"/>
  <c r="J307" i="15"/>
  <c r="K307" i="15"/>
  <c r="L307" i="15"/>
  <c r="M307" i="15"/>
  <c r="N307" i="15"/>
  <c r="O307" i="15"/>
  <c r="P307" i="15"/>
  <c r="D307" i="15"/>
  <c r="D290" i="15"/>
  <c r="E290" i="15"/>
  <c r="F290" i="15"/>
  <c r="G290" i="15"/>
  <c r="H290" i="15"/>
  <c r="I290" i="15"/>
  <c r="J290" i="15"/>
  <c r="K290" i="15"/>
  <c r="L290" i="15"/>
  <c r="M290" i="15"/>
  <c r="N290" i="15"/>
  <c r="O290" i="15"/>
  <c r="P290" i="15"/>
  <c r="D291" i="15"/>
  <c r="E291" i="15"/>
  <c r="F291" i="15"/>
  <c r="G291" i="15"/>
  <c r="H291" i="15"/>
  <c r="I291" i="15"/>
  <c r="J291" i="15"/>
  <c r="K291" i="15"/>
  <c r="L291" i="15"/>
  <c r="M291" i="15"/>
  <c r="N291" i="15"/>
  <c r="O291" i="15"/>
  <c r="P291" i="15"/>
  <c r="E289" i="15"/>
  <c r="F289" i="15"/>
  <c r="G289" i="15"/>
  <c r="H289" i="15"/>
  <c r="I289" i="15"/>
  <c r="J289" i="15"/>
  <c r="K289" i="15"/>
  <c r="L289" i="15"/>
  <c r="M289" i="15"/>
  <c r="N289" i="15"/>
  <c r="O289" i="15"/>
  <c r="P289" i="15"/>
  <c r="D289" i="15"/>
  <c r="E284" i="15"/>
  <c r="F284" i="15"/>
  <c r="G284" i="15"/>
  <c r="H284" i="15"/>
  <c r="I284" i="15"/>
  <c r="J284" i="15"/>
  <c r="K284" i="15"/>
  <c r="L284" i="15"/>
  <c r="M284" i="15"/>
  <c r="N284" i="15"/>
  <c r="O284" i="15"/>
  <c r="P284" i="15"/>
  <c r="D284" i="15"/>
  <c r="D267" i="15"/>
  <c r="E267" i="15"/>
  <c r="F267" i="15"/>
  <c r="G267" i="15"/>
  <c r="H267" i="15"/>
  <c r="I267" i="15"/>
  <c r="J267" i="15"/>
  <c r="K267" i="15"/>
  <c r="L267" i="15"/>
  <c r="M267" i="15"/>
  <c r="N267" i="15"/>
  <c r="O267" i="15"/>
  <c r="P267" i="15"/>
  <c r="D268" i="15"/>
  <c r="E268" i="15"/>
  <c r="F268" i="15"/>
  <c r="G268" i="15"/>
  <c r="H268" i="15"/>
  <c r="I268" i="15"/>
  <c r="J268" i="15"/>
  <c r="K268" i="15"/>
  <c r="L268" i="15"/>
  <c r="M268" i="15"/>
  <c r="N268" i="15"/>
  <c r="O268" i="15"/>
  <c r="P268" i="15"/>
  <c r="E266" i="15"/>
  <c r="F266" i="15"/>
  <c r="G266" i="15"/>
  <c r="H266" i="15"/>
  <c r="I266" i="15"/>
  <c r="J266" i="15"/>
  <c r="K266" i="15"/>
  <c r="L266" i="15"/>
  <c r="M266" i="15"/>
  <c r="N266" i="15"/>
  <c r="O266" i="15"/>
  <c r="P266" i="15"/>
  <c r="D266" i="15"/>
  <c r="E261" i="15"/>
  <c r="F261" i="15"/>
  <c r="G261" i="15"/>
  <c r="H261" i="15"/>
  <c r="I261" i="15"/>
  <c r="J261" i="15"/>
  <c r="K261" i="15"/>
  <c r="L261" i="15"/>
  <c r="M261" i="15"/>
  <c r="N261" i="15"/>
  <c r="O261" i="15"/>
  <c r="P261" i="15"/>
  <c r="D261" i="15"/>
  <c r="D244" i="15"/>
  <c r="E244" i="15"/>
  <c r="F244" i="15"/>
  <c r="G244" i="15"/>
  <c r="H244" i="15"/>
  <c r="I244" i="15"/>
  <c r="J244" i="15"/>
  <c r="K244" i="15"/>
  <c r="L244" i="15"/>
  <c r="M244" i="15"/>
  <c r="N244" i="15"/>
  <c r="O244" i="15"/>
  <c r="P244" i="15"/>
  <c r="D245" i="15"/>
  <c r="E245" i="15"/>
  <c r="F245" i="15"/>
  <c r="G245" i="15"/>
  <c r="H245" i="15"/>
  <c r="I245" i="15"/>
  <c r="J245" i="15"/>
  <c r="K245" i="15"/>
  <c r="L245" i="15"/>
  <c r="M245" i="15"/>
  <c r="N245" i="15"/>
  <c r="O245" i="15"/>
  <c r="P245" i="15"/>
  <c r="E243" i="15"/>
  <c r="F243" i="15"/>
  <c r="G243" i="15"/>
  <c r="H243" i="15"/>
  <c r="I243" i="15"/>
  <c r="J243" i="15"/>
  <c r="K243" i="15"/>
  <c r="L243" i="15"/>
  <c r="M243" i="15"/>
  <c r="N243" i="15"/>
  <c r="O243" i="15"/>
  <c r="P243" i="15"/>
  <c r="D243" i="15"/>
  <c r="E238" i="15"/>
  <c r="F238" i="15"/>
  <c r="G238" i="15"/>
  <c r="H238" i="15"/>
  <c r="I238" i="15"/>
  <c r="J238" i="15"/>
  <c r="K238" i="15"/>
  <c r="L238" i="15"/>
  <c r="M238" i="15"/>
  <c r="N238" i="15"/>
  <c r="O238" i="15"/>
  <c r="P238" i="15"/>
  <c r="D238" i="15"/>
  <c r="D221" i="15"/>
  <c r="E221" i="15"/>
  <c r="F221" i="15"/>
  <c r="G221" i="15"/>
  <c r="H221" i="15"/>
  <c r="I221" i="15"/>
  <c r="J221" i="15"/>
  <c r="K221" i="15"/>
  <c r="L221" i="15"/>
  <c r="M221" i="15"/>
  <c r="N221" i="15"/>
  <c r="O221" i="15"/>
  <c r="P221" i="15"/>
  <c r="D222" i="15"/>
  <c r="E222" i="15"/>
  <c r="F222" i="15"/>
  <c r="G222" i="15"/>
  <c r="H222" i="15"/>
  <c r="I222" i="15"/>
  <c r="J222" i="15"/>
  <c r="K222" i="15"/>
  <c r="L222" i="15"/>
  <c r="M222" i="15"/>
  <c r="N222" i="15"/>
  <c r="O222" i="15"/>
  <c r="P222" i="15"/>
  <c r="E220" i="15"/>
  <c r="F220" i="15"/>
  <c r="G220" i="15"/>
  <c r="H220" i="15"/>
  <c r="I220" i="15"/>
  <c r="J220" i="15"/>
  <c r="K220" i="15"/>
  <c r="L220" i="15"/>
  <c r="M220" i="15"/>
  <c r="N220" i="15"/>
  <c r="O220" i="15"/>
  <c r="P220" i="15"/>
  <c r="D220" i="15"/>
  <c r="E215" i="15"/>
  <c r="F215" i="15"/>
  <c r="G215" i="15"/>
  <c r="H215" i="15"/>
  <c r="I215" i="15"/>
  <c r="J215" i="15"/>
  <c r="K215" i="15"/>
  <c r="L215" i="15"/>
  <c r="M215" i="15"/>
  <c r="N215" i="15"/>
  <c r="O215" i="15"/>
  <c r="P215" i="15"/>
  <c r="D215" i="15"/>
  <c r="D199" i="15"/>
  <c r="E199" i="15"/>
  <c r="F199" i="15"/>
  <c r="G199" i="15"/>
  <c r="H199" i="15"/>
  <c r="I199" i="15"/>
  <c r="J199" i="15"/>
  <c r="K199" i="15"/>
  <c r="L199" i="15"/>
  <c r="M199" i="15"/>
  <c r="N199" i="15"/>
  <c r="O199" i="15"/>
  <c r="P199" i="15"/>
  <c r="D200" i="15"/>
  <c r="E200" i="15"/>
  <c r="F200" i="15"/>
  <c r="G200" i="15"/>
  <c r="H200" i="15"/>
  <c r="I200" i="15"/>
  <c r="J200" i="15"/>
  <c r="K200" i="15"/>
  <c r="L200" i="15"/>
  <c r="M200" i="15"/>
  <c r="N200" i="15"/>
  <c r="O200" i="15"/>
  <c r="P200" i="15"/>
  <c r="E198" i="15"/>
  <c r="F198" i="15"/>
  <c r="G198" i="15"/>
  <c r="H198" i="15"/>
  <c r="I198" i="15"/>
  <c r="J198" i="15"/>
  <c r="K198" i="15"/>
  <c r="L198" i="15"/>
  <c r="M198" i="15"/>
  <c r="N198" i="15"/>
  <c r="O198" i="15"/>
  <c r="P198" i="15"/>
  <c r="D198" i="15"/>
  <c r="E193" i="15"/>
  <c r="F193" i="15"/>
  <c r="G193" i="15"/>
  <c r="H193" i="15"/>
  <c r="I193" i="15"/>
  <c r="J193" i="15"/>
  <c r="K193" i="15"/>
  <c r="L193" i="15"/>
  <c r="M193" i="15"/>
  <c r="N193" i="15"/>
  <c r="O193" i="15"/>
  <c r="P193" i="15"/>
  <c r="D193" i="15"/>
  <c r="D177" i="15"/>
  <c r="E177" i="15"/>
  <c r="F177" i="15"/>
  <c r="G177" i="15"/>
  <c r="H177" i="15"/>
  <c r="I177" i="15"/>
  <c r="J177" i="15"/>
  <c r="K177" i="15"/>
  <c r="L177" i="15"/>
  <c r="M177" i="15"/>
  <c r="N177" i="15"/>
  <c r="O177" i="15"/>
  <c r="P177" i="15"/>
  <c r="D178" i="15"/>
  <c r="E178" i="15"/>
  <c r="F178" i="15"/>
  <c r="G178" i="15"/>
  <c r="H178" i="15"/>
  <c r="I178" i="15"/>
  <c r="J178" i="15"/>
  <c r="K178" i="15"/>
  <c r="L178" i="15"/>
  <c r="M178" i="15"/>
  <c r="N178" i="15"/>
  <c r="O178" i="15"/>
  <c r="P178" i="15"/>
  <c r="E176" i="15"/>
  <c r="F176" i="15"/>
  <c r="G176" i="15"/>
  <c r="H176" i="15"/>
  <c r="I176" i="15"/>
  <c r="J176" i="15"/>
  <c r="K176" i="15"/>
  <c r="L176" i="15"/>
  <c r="M176" i="15"/>
  <c r="N176" i="15"/>
  <c r="O176" i="15"/>
  <c r="P176" i="15"/>
  <c r="D176" i="15"/>
  <c r="E171" i="15"/>
  <c r="F171" i="15"/>
  <c r="G171" i="15"/>
  <c r="H171" i="15"/>
  <c r="I171" i="15"/>
  <c r="J171" i="15"/>
  <c r="K171" i="15"/>
  <c r="L171" i="15"/>
  <c r="M171" i="15"/>
  <c r="N171" i="15"/>
  <c r="O171" i="15"/>
  <c r="P171" i="15"/>
  <c r="D171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D153" i="15"/>
  <c r="E148" i="15"/>
  <c r="E156" i="15" s="1"/>
  <c r="F148" i="15"/>
  <c r="F156" i="15" s="1"/>
  <c r="G148" i="15"/>
  <c r="G156" i="15" s="1"/>
  <c r="H148" i="15"/>
  <c r="H156" i="15" s="1"/>
  <c r="I148" i="15"/>
  <c r="I156" i="15" s="1"/>
  <c r="J148" i="15"/>
  <c r="J156" i="15" s="1"/>
  <c r="K148" i="15"/>
  <c r="K156" i="15" s="1"/>
  <c r="L148" i="15"/>
  <c r="L156" i="15" s="1"/>
  <c r="M148" i="15"/>
  <c r="M156" i="15" s="1"/>
  <c r="N148" i="15"/>
  <c r="N156" i="15" s="1"/>
  <c r="O148" i="15"/>
  <c r="O156" i="15" s="1"/>
  <c r="P148" i="15"/>
  <c r="P156" i="15" s="1"/>
  <c r="D148" i="15"/>
  <c r="D156" i="15" s="1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D131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D126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D108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D107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D103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D88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D87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D86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D81" i="15"/>
  <c r="E63" i="15"/>
  <c r="E66" i="15" s="1"/>
  <c r="F63" i="15"/>
  <c r="F66" i="15" s="1"/>
  <c r="G63" i="15"/>
  <c r="G66" i="15" s="1"/>
  <c r="H63" i="15"/>
  <c r="H66" i="15" s="1"/>
  <c r="I63" i="15"/>
  <c r="I66" i="15" s="1"/>
  <c r="J63" i="15"/>
  <c r="J66" i="15" s="1"/>
  <c r="K63" i="15"/>
  <c r="K66" i="15" s="1"/>
  <c r="L63" i="15"/>
  <c r="L66" i="15" s="1"/>
  <c r="M63" i="15"/>
  <c r="M66" i="15" s="1"/>
  <c r="N63" i="15"/>
  <c r="N66" i="15" s="1"/>
  <c r="O63" i="15"/>
  <c r="O66" i="15" s="1"/>
  <c r="P63" i="15"/>
  <c r="P66" i="15" s="1"/>
  <c r="D63" i="15"/>
  <c r="D66" i="15" s="1"/>
  <c r="E58" i="15"/>
  <c r="F58" i="15"/>
  <c r="G58" i="15"/>
  <c r="H58" i="15"/>
  <c r="I58" i="15"/>
  <c r="J58" i="15"/>
  <c r="K58" i="15"/>
  <c r="L58" i="15"/>
  <c r="M58" i="15"/>
  <c r="N58" i="15"/>
  <c r="O58" i="15"/>
  <c r="P58" i="15"/>
  <c r="D58" i="15"/>
  <c r="R19" i="16"/>
  <c r="E42" i="15"/>
  <c r="F42" i="15"/>
  <c r="G42" i="15"/>
  <c r="H42" i="15"/>
  <c r="I42" i="15"/>
  <c r="J42" i="15"/>
  <c r="K42" i="15"/>
  <c r="L42" i="15"/>
  <c r="M42" i="15"/>
  <c r="N42" i="15"/>
  <c r="O42" i="15"/>
  <c r="P42" i="15"/>
  <c r="D42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D41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D40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D39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D35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D20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D19" i="15"/>
  <c r="E18" i="15"/>
  <c r="G18" i="15"/>
  <c r="H18" i="15"/>
  <c r="M18" i="15"/>
  <c r="N18" i="15"/>
  <c r="O18" i="15"/>
  <c r="P18" i="15"/>
  <c r="D18" i="15"/>
  <c r="E17" i="15"/>
  <c r="G17" i="15"/>
  <c r="H17" i="15"/>
  <c r="M17" i="15"/>
  <c r="N17" i="15"/>
  <c r="O17" i="15"/>
  <c r="P17" i="15"/>
  <c r="D17" i="15"/>
  <c r="K14" i="15"/>
  <c r="K354" i="15" s="1"/>
  <c r="J14" i="15"/>
  <c r="J354" i="15" s="1"/>
  <c r="I14" i="15"/>
  <c r="I18" i="15" s="1"/>
  <c r="F14" i="15"/>
  <c r="F354" i="15" s="1"/>
  <c r="E13" i="15"/>
  <c r="G13" i="15"/>
  <c r="H13" i="15"/>
  <c r="I13" i="15"/>
  <c r="J13" i="15"/>
  <c r="K13" i="15"/>
  <c r="L13" i="15"/>
  <c r="M13" i="15"/>
  <c r="N13" i="15"/>
  <c r="O13" i="15"/>
  <c r="P13" i="15"/>
  <c r="D13" i="15"/>
  <c r="O353" i="15" l="1"/>
  <c r="P89" i="15"/>
  <c r="N89" i="15"/>
  <c r="L89" i="15"/>
  <c r="J89" i="15"/>
  <c r="H89" i="15"/>
  <c r="F89" i="15"/>
  <c r="D89" i="15"/>
  <c r="O89" i="15"/>
  <c r="M89" i="15"/>
  <c r="K89" i="15"/>
  <c r="I89" i="15"/>
  <c r="G89" i="15"/>
  <c r="E89" i="15"/>
  <c r="M111" i="15"/>
  <c r="D134" i="15"/>
  <c r="O134" i="15"/>
  <c r="M134" i="15"/>
  <c r="K134" i="15"/>
  <c r="I134" i="15"/>
  <c r="G134" i="15"/>
  <c r="E134" i="15"/>
  <c r="P134" i="15"/>
  <c r="N134" i="15"/>
  <c r="L134" i="15"/>
  <c r="J134" i="15"/>
  <c r="H134" i="15"/>
  <c r="F134" i="15"/>
  <c r="D179" i="15"/>
  <c r="O179" i="15"/>
  <c r="M179" i="15"/>
  <c r="K179" i="15"/>
  <c r="I179" i="15"/>
  <c r="G179" i="15"/>
  <c r="E179" i="15"/>
  <c r="P179" i="15"/>
  <c r="N179" i="15"/>
  <c r="L179" i="15"/>
  <c r="H179" i="15"/>
  <c r="D223" i="15"/>
  <c r="O223" i="15"/>
  <c r="M223" i="15"/>
  <c r="K223" i="15"/>
  <c r="I223" i="15"/>
  <c r="G223" i="15"/>
  <c r="E223" i="15"/>
  <c r="P223" i="15"/>
  <c r="N223" i="15"/>
  <c r="L223" i="15"/>
  <c r="J223" i="15"/>
  <c r="H223" i="15"/>
  <c r="F223" i="15"/>
  <c r="O246" i="15"/>
  <c r="K246" i="15"/>
  <c r="G246" i="15"/>
  <c r="D315" i="15"/>
  <c r="O315" i="15"/>
  <c r="M315" i="15"/>
  <c r="K315" i="15"/>
  <c r="I315" i="15"/>
  <c r="G315" i="15"/>
  <c r="E315" i="15"/>
  <c r="P315" i="15"/>
  <c r="N315" i="15"/>
  <c r="L315" i="15"/>
  <c r="J315" i="15"/>
  <c r="H315" i="15"/>
  <c r="F315" i="15"/>
  <c r="O338" i="15"/>
  <c r="K338" i="15"/>
  <c r="G338" i="15"/>
  <c r="P269" i="15"/>
  <c r="L269" i="15"/>
  <c r="H269" i="15"/>
  <c r="I21" i="15"/>
  <c r="P21" i="15"/>
  <c r="N21" i="15"/>
  <c r="J18" i="15"/>
  <c r="J21" i="15" s="1"/>
  <c r="D21" i="15"/>
  <c r="O21" i="15"/>
  <c r="M21" i="15"/>
  <c r="E21" i="15"/>
  <c r="D357" i="15"/>
  <c r="O357" i="15"/>
  <c r="M357" i="15"/>
  <c r="G357" i="15"/>
  <c r="P357" i="15"/>
  <c r="H353" i="15"/>
  <c r="E353" i="15"/>
  <c r="K357" i="15"/>
  <c r="G21" i="15"/>
  <c r="H357" i="15"/>
  <c r="M353" i="15"/>
  <c r="M361" i="15" s="1"/>
  <c r="K353" i="15"/>
  <c r="K361" i="15" s="1"/>
  <c r="F357" i="15"/>
  <c r="J357" i="15"/>
  <c r="H21" i="15"/>
  <c r="P353" i="15"/>
  <c r="L353" i="15"/>
  <c r="J353" i="15"/>
  <c r="J361" i="15" s="1"/>
  <c r="D111" i="15"/>
  <c r="O111" i="15"/>
  <c r="K111" i="15"/>
  <c r="J179" i="15"/>
  <c r="F179" i="15"/>
  <c r="P201" i="15"/>
  <c r="N201" i="15"/>
  <c r="L201" i="15"/>
  <c r="J201" i="15"/>
  <c r="H201" i="15"/>
  <c r="F201" i="15"/>
  <c r="D201" i="15"/>
  <c r="O201" i="15"/>
  <c r="M201" i="15"/>
  <c r="K201" i="15"/>
  <c r="I201" i="15"/>
  <c r="G201" i="15"/>
  <c r="E201" i="15"/>
  <c r="P246" i="15"/>
  <c r="N246" i="15"/>
  <c r="L246" i="15"/>
  <c r="J246" i="15"/>
  <c r="H246" i="15"/>
  <c r="F246" i="15"/>
  <c r="D246" i="15"/>
  <c r="M246" i="15"/>
  <c r="I246" i="15"/>
  <c r="E246" i="15"/>
  <c r="D269" i="15"/>
  <c r="O269" i="15"/>
  <c r="M269" i="15"/>
  <c r="K269" i="15"/>
  <c r="I269" i="15"/>
  <c r="G269" i="15"/>
  <c r="E269" i="15"/>
  <c r="N269" i="15"/>
  <c r="J269" i="15"/>
  <c r="F269" i="15"/>
  <c r="P292" i="15"/>
  <c r="N292" i="15"/>
  <c r="L292" i="15"/>
  <c r="J292" i="15"/>
  <c r="H292" i="15"/>
  <c r="F292" i="15"/>
  <c r="D292" i="15"/>
  <c r="O292" i="15"/>
  <c r="M292" i="15"/>
  <c r="K292" i="15"/>
  <c r="I292" i="15"/>
  <c r="G292" i="15"/>
  <c r="E292" i="15"/>
  <c r="P338" i="15"/>
  <c r="N338" i="15"/>
  <c r="L338" i="15"/>
  <c r="J338" i="15"/>
  <c r="H338" i="15"/>
  <c r="F338" i="15"/>
  <c r="D338" i="15"/>
  <c r="M338" i="15"/>
  <c r="I338" i="15"/>
  <c r="E338" i="15"/>
  <c r="J358" i="15"/>
  <c r="E357" i="15"/>
  <c r="N357" i="15"/>
  <c r="K17" i="15"/>
  <c r="I17" i="15"/>
  <c r="N43" i="15"/>
  <c r="H43" i="15"/>
  <c r="P111" i="15"/>
  <c r="N111" i="15"/>
  <c r="L111" i="15"/>
  <c r="J111" i="15"/>
  <c r="H111" i="15"/>
  <c r="F111" i="15"/>
  <c r="K358" i="15"/>
  <c r="I354" i="15"/>
  <c r="I357" i="15" s="1"/>
  <c r="D358" i="15"/>
  <c r="N353" i="15"/>
  <c r="L14" i="15"/>
  <c r="J17" i="15"/>
  <c r="F17" i="15"/>
  <c r="K18" i="15"/>
  <c r="K21" i="15" s="1"/>
  <c r="D353" i="15"/>
  <c r="D361" i="15" s="1"/>
  <c r="I353" i="15"/>
  <c r="I361" i="15" s="1"/>
  <c r="G353" i="15"/>
  <c r="O43" i="15"/>
  <c r="M43" i="15"/>
  <c r="K43" i="15"/>
  <c r="E43" i="15"/>
  <c r="I111" i="15"/>
  <c r="G111" i="15"/>
  <c r="E111" i="15"/>
  <c r="P359" i="15"/>
  <c r="L359" i="15"/>
  <c r="J359" i="15"/>
  <c r="F359" i="15"/>
  <c r="D359" i="15"/>
  <c r="L43" i="15"/>
  <c r="I43" i="15"/>
  <c r="D43" i="15"/>
  <c r="F43" i="15"/>
  <c r="G43" i="15"/>
  <c r="P43" i="15"/>
  <c r="J43" i="15"/>
  <c r="F10" i="15"/>
  <c r="D179" i="16"/>
  <c r="E179" i="16"/>
  <c r="F179" i="16"/>
  <c r="G179" i="16"/>
  <c r="H179" i="16"/>
  <c r="I179" i="16"/>
  <c r="J179" i="16"/>
  <c r="K179" i="16"/>
  <c r="L179" i="16"/>
  <c r="M179" i="16"/>
  <c r="N179" i="16"/>
  <c r="O179" i="16"/>
  <c r="E178" i="16"/>
  <c r="F178" i="16"/>
  <c r="G178" i="16"/>
  <c r="H178" i="16"/>
  <c r="I178" i="16"/>
  <c r="J178" i="16"/>
  <c r="K178" i="16"/>
  <c r="L178" i="16"/>
  <c r="M178" i="16"/>
  <c r="N178" i="16"/>
  <c r="O178" i="16"/>
  <c r="D178" i="16"/>
  <c r="D176" i="16"/>
  <c r="D182" i="16" s="1"/>
  <c r="E176" i="16"/>
  <c r="E182" i="16" s="1"/>
  <c r="F176" i="16"/>
  <c r="F182" i="16" s="1"/>
  <c r="G176" i="16"/>
  <c r="G182" i="16" s="1"/>
  <c r="H176" i="16"/>
  <c r="H182" i="16" s="1"/>
  <c r="I176" i="16"/>
  <c r="I182" i="16" s="1"/>
  <c r="J176" i="16"/>
  <c r="J182" i="16" s="1"/>
  <c r="K176" i="16"/>
  <c r="K182" i="16" s="1"/>
  <c r="L176" i="16"/>
  <c r="L182" i="16" s="1"/>
  <c r="M176" i="16"/>
  <c r="M182" i="16" s="1"/>
  <c r="N176" i="16"/>
  <c r="N182" i="16" s="1"/>
  <c r="O176" i="16"/>
  <c r="O182" i="16" s="1"/>
  <c r="E175" i="16"/>
  <c r="E181" i="16" s="1"/>
  <c r="F175" i="16"/>
  <c r="F181" i="16" s="1"/>
  <c r="G175" i="16"/>
  <c r="G181" i="16" s="1"/>
  <c r="H175" i="16"/>
  <c r="H181" i="16" s="1"/>
  <c r="I175" i="16"/>
  <c r="I181" i="16" s="1"/>
  <c r="J175" i="16"/>
  <c r="J181" i="16" s="1"/>
  <c r="K175" i="16"/>
  <c r="K181" i="16" s="1"/>
  <c r="L175" i="16"/>
  <c r="L181" i="16" s="1"/>
  <c r="M175" i="16"/>
  <c r="M181" i="16" s="1"/>
  <c r="N175" i="16"/>
  <c r="N181" i="16" s="1"/>
  <c r="O175" i="16"/>
  <c r="O181" i="16" s="1"/>
  <c r="D175" i="16"/>
  <c r="D181" i="16" s="1"/>
  <c r="E173" i="16"/>
  <c r="F173" i="16"/>
  <c r="G173" i="16"/>
  <c r="H173" i="16"/>
  <c r="I173" i="16"/>
  <c r="J173" i="16"/>
  <c r="K173" i="16"/>
  <c r="L173" i="16"/>
  <c r="M173" i="16"/>
  <c r="N173" i="16"/>
  <c r="O173" i="16"/>
  <c r="D173" i="16"/>
  <c r="P173" i="16" s="1"/>
  <c r="E172" i="16"/>
  <c r="F172" i="16"/>
  <c r="G172" i="16"/>
  <c r="H172" i="16"/>
  <c r="H174" i="16" s="1"/>
  <c r="I172" i="16"/>
  <c r="I174" i="16" s="1"/>
  <c r="J172" i="16"/>
  <c r="J174" i="16" s="1"/>
  <c r="K172" i="16"/>
  <c r="K174" i="16" s="1"/>
  <c r="L172" i="16"/>
  <c r="L174" i="16" s="1"/>
  <c r="M172" i="16"/>
  <c r="M174" i="16" s="1"/>
  <c r="N172" i="16"/>
  <c r="N174" i="16" s="1"/>
  <c r="O172" i="16"/>
  <c r="O174" i="16" s="1"/>
  <c r="D172" i="16"/>
  <c r="P172" i="16" s="1"/>
  <c r="P174" i="16" s="1"/>
  <c r="E168" i="16"/>
  <c r="F168" i="16"/>
  <c r="G168" i="16"/>
  <c r="H168" i="16"/>
  <c r="I168" i="16"/>
  <c r="J168" i="16"/>
  <c r="K168" i="16"/>
  <c r="L168" i="16"/>
  <c r="M168" i="16"/>
  <c r="N168" i="16"/>
  <c r="O168" i="16"/>
  <c r="D168" i="16"/>
  <c r="Q167" i="16"/>
  <c r="R167" i="16"/>
  <c r="S167" i="16"/>
  <c r="P167" i="16"/>
  <c r="Q166" i="16"/>
  <c r="R166" i="16"/>
  <c r="S166" i="16"/>
  <c r="P166" i="16"/>
  <c r="E164" i="16"/>
  <c r="F164" i="16"/>
  <c r="G164" i="16"/>
  <c r="H164" i="16"/>
  <c r="I164" i="16"/>
  <c r="J164" i="16"/>
  <c r="K164" i="16"/>
  <c r="L164" i="16"/>
  <c r="M164" i="16"/>
  <c r="N164" i="16"/>
  <c r="O164" i="16"/>
  <c r="D164" i="16"/>
  <c r="Q158" i="16"/>
  <c r="Q164" i="16" s="1"/>
  <c r="R158" i="16"/>
  <c r="R164" i="16" s="1"/>
  <c r="S158" i="16"/>
  <c r="S164" i="16" s="1"/>
  <c r="P158" i="16"/>
  <c r="P164" i="16" s="1"/>
  <c r="Q157" i="16"/>
  <c r="Q159" i="16" s="1"/>
  <c r="R157" i="16"/>
  <c r="R159" i="16" s="1"/>
  <c r="S157" i="16"/>
  <c r="S159" i="16" s="1"/>
  <c r="P157" i="16"/>
  <c r="P159" i="16" s="1"/>
  <c r="E163" i="16"/>
  <c r="E165" i="16" s="1"/>
  <c r="F163" i="16"/>
  <c r="F165" i="16" s="1"/>
  <c r="G163" i="16"/>
  <c r="G165" i="16" s="1"/>
  <c r="H163" i="16"/>
  <c r="H165" i="16" s="1"/>
  <c r="I163" i="16"/>
  <c r="I165" i="16" s="1"/>
  <c r="J163" i="16"/>
  <c r="J165" i="16" s="1"/>
  <c r="K163" i="16"/>
  <c r="K165" i="16" s="1"/>
  <c r="L163" i="16"/>
  <c r="L165" i="16" s="1"/>
  <c r="M163" i="16"/>
  <c r="M165" i="16" s="1"/>
  <c r="N163" i="16"/>
  <c r="N165" i="16" s="1"/>
  <c r="O163" i="16"/>
  <c r="O165" i="16" s="1"/>
  <c r="P163" i="16"/>
  <c r="P165" i="16" s="1"/>
  <c r="Q163" i="16"/>
  <c r="Q165" i="16" s="1"/>
  <c r="R163" i="16"/>
  <c r="S163" i="16"/>
  <c r="S165" i="16" s="1"/>
  <c r="D163" i="16"/>
  <c r="E162" i="16"/>
  <c r="F162" i="16"/>
  <c r="G162" i="16"/>
  <c r="H162" i="16"/>
  <c r="I162" i="16"/>
  <c r="J162" i="16"/>
  <c r="K162" i="16"/>
  <c r="L162" i="16"/>
  <c r="M162" i="16"/>
  <c r="N162" i="16"/>
  <c r="O162" i="16"/>
  <c r="P162" i="16"/>
  <c r="Q162" i="16"/>
  <c r="R162" i="16"/>
  <c r="S162" i="16"/>
  <c r="D162" i="16"/>
  <c r="E159" i="16"/>
  <c r="F159" i="16"/>
  <c r="G159" i="16"/>
  <c r="H159" i="16"/>
  <c r="I159" i="16"/>
  <c r="J159" i="16"/>
  <c r="K159" i="16"/>
  <c r="L159" i="16"/>
  <c r="M159" i="16"/>
  <c r="N159" i="16"/>
  <c r="O159" i="16"/>
  <c r="D159" i="16"/>
  <c r="E155" i="16"/>
  <c r="F155" i="16"/>
  <c r="G155" i="16"/>
  <c r="H155" i="16"/>
  <c r="I155" i="16"/>
  <c r="J155" i="16"/>
  <c r="K155" i="16"/>
  <c r="L155" i="16"/>
  <c r="M155" i="16"/>
  <c r="N155" i="16"/>
  <c r="O155" i="16"/>
  <c r="D155" i="16"/>
  <c r="E154" i="16"/>
  <c r="F154" i="16"/>
  <c r="G154" i="16"/>
  <c r="H154" i="16"/>
  <c r="I154" i="16"/>
  <c r="J154" i="16"/>
  <c r="K154" i="16"/>
  <c r="L154" i="16"/>
  <c r="M154" i="16"/>
  <c r="N154" i="16"/>
  <c r="O154" i="16"/>
  <c r="D154" i="16"/>
  <c r="D156" i="16" s="1"/>
  <c r="E150" i="16"/>
  <c r="F150" i="16"/>
  <c r="G150" i="16"/>
  <c r="H150" i="16"/>
  <c r="I150" i="16"/>
  <c r="J150" i="16"/>
  <c r="K150" i="16"/>
  <c r="L150" i="16"/>
  <c r="M150" i="16"/>
  <c r="N150" i="16"/>
  <c r="O150" i="16"/>
  <c r="D150" i="16"/>
  <c r="Q148" i="16"/>
  <c r="Q154" i="16" s="1"/>
  <c r="R148" i="16"/>
  <c r="R154" i="16" s="1"/>
  <c r="S148" i="16"/>
  <c r="S154" i="16" s="1"/>
  <c r="P148" i="16"/>
  <c r="P154" i="16" s="1"/>
  <c r="Q149" i="16"/>
  <c r="Q155" i="16" s="1"/>
  <c r="R149" i="16"/>
  <c r="R155" i="16" s="1"/>
  <c r="S149" i="16"/>
  <c r="S155" i="16" s="1"/>
  <c r="P149" i="16"/>
  <c r="P155" i="16" s="1"/>
  <c r="E136" i="16"/>
  <c r="F136" i="16"/>
  <c r="G136" i="16"/>
  <c r="H136" i="16"/>
  <c r="I136" i="16"/>
  <c r="J136" i="16"/>
  <c r="K136" i="16"/>
  <c r="L136" i="16"/>
  <c r="M136" i="16"/>
  <c r="N136" i="16"/>
  <c r="O136" i="16"/>
  <c r="D136" i="16"/>
  <c r="E135" i="16"/>
  <c r="F135" i="16"/>
  <c r="G135" i="16"/>
  <c r="H135" i="16"/>
  <c r="I135" i="16"/>
  <c r="J135" i="16"/>
  <c r="J137" i="16" s="1"/>
  <c r="K135" i="16"/>
  <c r="L135" i="16"/>
  <c r="M135" i="16"/>
  <c r="N135" i="16"/>
  <c r="O135" i="16"/>
  <c r="D135" i="16"/>
  <c r="D137" i="16" s="1"/>
  <c r="E131" i="16"/>
  <c r="F131" i="16"/>
  <c r="G131" i="16"/>
  <c r="H131" i="16"/>
  <c r="I131" i="16"/>
  <c r="J131" i="16"/>
  <c r="K131" i="16"/>
  <c r="L131" i="16"/>
  <c r="M131" i="16"/>
  <c r="N131" i="16"/>
  <c r="O131" i="16"/>
  <c r="D131" i="16"/>
  <c r="Q130" i="16"/>
  <c r="Q136" i="16" s="1"/>
  <c r="R130" i="16"/>
  <c r="R136" i="16" s="1"/>
  <c r="S130" i="16"/>
  <c r="S136" i="16" s="1"/>
  <c r="P130" i="16"/>
  <c r="P136" i="16" s="1"/>
  <c r="Q129" i="16"/>
  <c r="Q135" i="16" s="1"/>
  <c r="Q137" i="16" s="1"/>
  <c r="R129" i="16"/>
  <c r="R135" i="16" s="1"/>
  <c r="S129" i="16"/>
  <c r="S135" i="16" s="1"/>
  <c r="S137" i="16" s="1"/>
  <c r="P129" i="16"/>
  <c r="P135" i="16" s="1"/>
  <c r="P137" i="16" s="1"/>
  <c r="D127" i="16"/>
  <c r="E127" i="16"/>
  <c r="F127" i="16"/>
  <c r="G127" i="16"/>
  <c r="H127" i="16"/>
  <c r="I127" i="16"/>
  <c r="J127" i="16"/>
  <c r="K127" i="16"/>
  <c r="L127" i="16"/>
  <c r="M127" i="16"/>
  <c r="N127" i="16"/>
  <c r="O127" i="16"/>
  <c r="E126" i="16"/>
  <c r="F126" i="16"/>
  <c r="G126" i="16"/>
  <c r="H126" i="16"/>
  <c r="I126" i="16"/>
  <c r="J126" i="16"/>
  <c r="K126" i="16"/>
  <c r="L126" i="16"/>
  <c r="M126" i="16"/>
  <c r="N126" i="16"/>
  <c r="O126" i="16"/>
  <c r="D126" i="16"/>
  <c r="P126" i="16" s="1"/>
  <c r="Q121" i="16"/>
  <c r="R121" i="16"/>
  <c r="R127" i="16" s="1"/>
  <c r="S121" i="16"/>
  <c r="P121" i="16"/>
  <c r="P127" i="16" s="1"/>
  <c r="Q120" i="16"/>
  <c r="R120" i="16"/>
  <c r="S120" i="16"/>
  <c r="P120" i="16"/>
  <c r="E122" i="16"/>
  <c r="E128" i="16" s="1"/>
  <c r="F122" i="16"/>
  <c r="F128" i="16" s="1"/>
  <c r="G122" i="16"/>
  <c r="G128" i="16" s="1"/>
  <c r="H122" i="16"/>
  <c r="H128" i="16" s="1"/>
  <c r="I122" i="16"/>
  <c r="I128" i="16" s="1"/>
  <c r="J122" i="16"/>
  <c r="J128" i="16" s="1"/>
  <c r="K122" i="16"/>
  <c r="K128" i="16" s="1"/>
  <c r="L122" i="16"/>
  <c r="L128" i="16" s="1"/>
  <c r="M122" i="16"/>
  <c r="M128" i="16" s="1"/>
  <c r="N122" i="16"/>
  <c r="N128" i="16" s="1"/>
  <c r="O122" i="16"/>
  <c r="O128" i="16" s="1"/>
  <c r="D122" i="16"/>
  <c r="D128" i="16" s="1"/>
  <c r="Q118" i="16"/>
  <c r="R118" i="16"/>
  <c r="S118" i="16"/>
  <c r="P118" i="16"/>
  <c r="E117" i="16"/>
  <c r="E119" i="16" s="1"/>
  <c r="F117" i="16"/>
  <c r="F119" i="16" s="1"/>
  <c r="G117" i="16"/>
  <c r="G119" i="16" s="1"/>
  <c r="H117" i="16"/>
  <c r="H119" i="16" s="1"/>
  <c r="I117" i="16"/>
  <c r="I119" i="16" s="1"/>
  <c r="J117" i="16"/>
  <c r="J119" i="16" s="1"/>
  <c r="K117" i="16"/>
  <c r="K119" i="16" s="1"/>
  <c r="L117" i="16"/>
  <c r="L119" i="16" s="1"/>
  <c r="M117" i="16"/>
  <c r="M119" i="16" s="1"/>
  <c r="N117" i="16"/>
  <c r="N119" i="16" s="1"/>
  <c r="O117" i="16"/>
  <c r="O119" i="16" s="1"/>
  <c r="D117" i="16"/>
  <c r="D119" i="16" s="1"/>
  <c r="Q111" i="16"/>
  <c r="Q117" i="16" s="1"/>
  <c r="Q119" i="16" s="1"/>
  <c r="R111" i="16"/>
  <c r="R117" i="16" s="1"/>
  <c r="R119" i="16" s="1"/>
  <c r="S111" i="16"/>
  <c r="S117" i="16" s="1"/>
  <c r="S119" i="16" s="1"/>
  <c r="P111" i="16"/>
  <c r="P117" i="16" s="1"/>
  <c r="P119" i="16" s="1"/>
  <c r="E113" i="16"/>
  <c r="F113" i="16"/>
  <c r="G113" i="16"/>
  <c r="H113" i="16"/>
  <c r="I113" i="16"/>
  <c r="J113" i="16"/>
  <c r="K113" i="16"/>
  <c r="L113" i="16"/>
  <c r="M113" i="16"/>
  <c r="N113" i="16"/>
  <c r="O113" i="16"/>
  <c r="D113" i="16"/>
  <c r="E109" i="16"/>
  <c r="F109" i="16"/>
  <c r="G109" i="16"/>
  <c r="H109" i="16"/>
  <c r="I109" i="16"/>
  <c r="J109" i="16"/>
  <c r="K109" i="16"/>
  <c r="L109" i="16"/>
  <c r="M109" i="16"/>
  <c r="N109" i="16"/>
  <c r="O109" i="16"/>
  <c r="D109" i="16"/>
  <c r="E108" i="16"/>
  <c r="E110" i="16" s="1"/>
  <c r="F108" i="16"/>
  <c r="F110" i="16" s="1"/>
  <c r="G108" i="16"/>
  <c r="G110" i="16" s="1"/>
  <c r="H108" i="16"/>
  <c r="H110" i="16" s="1"/>
  <c r="I108" i="16"/>
  <c r="I110" i="16" s="1"/>
  <c r="J108" i="16"/>
  <c r="J110" i="16" s="1"/>
  <c r="K108" i="16"/>
  <c r="K110" i="16" s="1"/>
  <c r="L108" i="16"/>
  <c r="L110" i="16" s="1"/>
  <c r="M108" i="16"/>
  <c r="M110" i="16" s="1"/>
  <c r="N108" i="16"/>
  <c r="N110" i="16" s="1"/>
  <c r="O108" i="16"/>
  <c r="O110" i="16" s="1"/>
  <c r="D108" i="16"/>
  <c r="D110" i="16" s="1"/>
  <c r="E104" i="16"/>
  <c r="F104" i="16"/>
  <c r="G104" i="16"/>
  <c r="H104" i="16"/>
  <c r="I104" i="16"/>
  <c r="J104" i="16"/>
  <c r="K104" i="16"/>
  <c r="L104" i="16"/>
  <c r="M104" i="16"/>
  <c r="N104" i="16"/>
  <c r="O104" i="16"/>
  <c r="D104" i="16"/>
  <c r="Q103" i="16"/>
  <c r="Q109" i="16" s="1"/>
  <c r="R103" i="16"/>
  <c r="R109" i="16" s="1"/>
  <c r="S103" i="16"/>
  <c r="S109" i="16" s="1"/>
  <c r="P103" i="16"/>
  <c r="P109" i="16" s="1"/>
  <c r="Q102" i="16"/>
  <c r="Q108" i="16" s="1"/>
  <c r="Q110" i="16" s="1"/>
  <c r="R102" i="16"/>
  <c r="R108" i="16" s="1"/>
  <c r="R110" i="16" s="1"/>
  <c r="S102" i="16"/>
  <c r="S108" i="16" s="1"/>
  <c r="S110" i="16" s="1"/>
  <c r="P102" i="16"/>
  <c r="P108" i="16" s="1"/>
  <c r="P110" i="16" s="1"/>
  <c r="O361" i="15" l="1"/>
  <c r="N361" i="15"/>
  <c r="G361" i="15"/>
  <c r="P361" i="15"/>
  <c r="E361" i="15"/>
  <c r="H361" i="15"/>
  <c r="O156" i="16"/>
  <c r="M156" i="16"/>
  <c r="K156" i="16"/>
  <c r="I156" i="16"/>
  <c r="G156" i="16"/>
  <c r="E156" i="16"/>
  <c r="N156" i="16"/>
  <c r="F156" i="16"/>
  <c r="R131" i="16"/>
  <c r="R165" i="16"/>
  <c r="R126" i="16"/>
  <c r="R137" i="16"/>
  <c r="O137" i="16"/>
  <c r="M137" i="16"/>
  <c r="K137" i="16"/>
  <c r="I137" i="16"/>
  <c r="G137" i="16"/>
  <c r="E137" i="16"/>
  <c r="N137" i="16"/>
  <c r="F137" i="16"/>
  <c r="R156" i="16"/>
  <c r="J156" i="16"/>
  <c r="R172" i="16"/>
  <c r="R173" i="16"/>
  <c r="F174" i="16"/>
  <c r="L137" i="16"/>
  <c r="H137" i="16"/>
  <c r="R150" i="16"/>
  <c r="L156" i="16"/>
  <c r="H156" i="16"/>
  <c r="D165" i="16"/>
  <c r="S172" i="16"/>
  <c r="Q172" i="16"/>
  <c r="S173" i="16"/>
  <c r="Q173" i="16"/>
  <c r="O183" i="16"/>
  <c r="K183" i="16"/>
  <c r="G183" i="16"/>
  <c r="P156" i="16"/>
  <c r="S104" i="16"/>
  <c r="Q104" i="16"/>
  <c r="S113" i="16"/>
  <c r="Q113" i="16"/>
  <c r="S122" i="16"/>
  <c r="S128" i="16" s="1"/>
  <c r="Q122" i="16"/>
  <c r="Q128" i="16" s="1"/>
  <c r="Q127" i="16"/>
  <c r="S126" i="16"/>
  <c r="Q126" i="16"/>
  <c r="S127" i="16"/>
  <c r="S156" i="16"/>
  <c r="Q156" i="16"/>
  <c r="R104" i="16"/>
  <c r="P104" i="16"/>
  <c r="P113" i="16"/>
  <c r="R113" i="16"/>
  <c r="P131" i="16"/>
  <c r="P150" i="16"/>
  <c r="D174" i="16"/>
  <c r="M183" i="16"/>
  <c r="I183" i="16"/>
  <c r="E183" i="16"/>
  <c r="S131" i="16"/>
  <c r="Q131" i="16"/>
  <c r="S150" i="16"/>
  <c r="Q150" i="16"/>
  <c r="G174" i="16"/>
  <c r="E174" i="16"/>
  <c r="N183" i="16"/>
  <c r="L183" i="16"/>
  <c r="J183" i="16"/>
  <c r="H183" i="16"/>
  <c r="F183" i="16"/>
  <c r="D183" i="16"/>
  <c r="F350" i="15"/>
  <c r="F358" i="15" s="1"/>
  <c r="F13" i="15"/>
  <c r="F353" i="15" s="1"/>
  <c r="F361" i="15" s="1"/>
  <c r="F18" i="15"/>
  <c r="F21" i="15" s="1"/>
  <c r="L354" i="15"/>
  <c r="L17" i="15"/>
  <c r="L18" i="15"/>
  <c r="L21" i="15" s="1"/>
  <c r="I358" i="15"/>
  <c r="S168" i="16"/>
  <c r="Q168" i="16"/>
  <c r="P168" i="16"/>
  <c r="R168" i="16"/>
  <c r="P122" i="16"/>
  <c r="P128" i="16" s="1"/>
  <c r="R122" i="16"/>
  <c r="R128" i="16" s="1"/>
  <c r="D90" i="16"/>
  <c r="E90" i="16"/>
  <c r="F90" i="16"/>
  <c r="G90" i="16"/>
  <c r="H90" i="16"/>
  <c r="I90" i="16"/>
  <c r="J90" i="16"/>
  <c r="K90" i="16"/>
  <c r="L90" i="16"/>
  <c r="M90" i="16"/>
  <c r="N90" i="16"/>
  <c r="O90" i="16"/>
  <c r="E89" i="16"/>
  <c r="F89" i="16"/>
  <c r="G89" i="16"/>
  <c r="H89" i="16"/>
  <c r="I89" i="16"/>
  <c r="J89" i="16"/>
  <c r="K89" i="16"/>
  <c r="L89" i="16"/>
  <c r="M89" i="16"/>
  <c r="N89" i="16"/>
  <c r="O89" i="16"/>
  <c r="D89" i="16"/>
  <c r="Q84" i="16"/>
  <c r="Q90" i="16" s="1"/>
  <c r="R84" i="16"/>
  <c r="R90" i="16" s="1"/>
  <c r="S84" i="16"/>
  <c r="S90" i="16" s="1"/>
  <c r="P84" i="16"/>
  <c r="P90" i="16" s="1"/>
  <c r="Q83" i="16"/>
  <c r="Q89" i="16" s="1"/>
  <c r="R83" i="16"/>
  <c r="R89" i="16" s="1"/>
  <c r="S83" i="16"/>
  <c r="S89" i="16" s="1"/>
  <c r="P83" i="16"/>
  <c r="P89" i="16" s="1"/>
  <c r="E85" i="16"/>
  <c r="E91" i="16" s="1"/>
  <c r="F85" i="16"/>
  <c r="F91" i="16" s="1"/>
  <c r="G85" i="16"/>
  <c r="G91" i="16" s="1"/>
  <c r="H85" i="16"/>
  <c r="H91" i="16" s="1"/>
  <c r="I85" i="16"/>
  <c r="I91" i="16" s="1"/>
  <c r="J85" i="16"/>
  <c r="J91" i="16" s="1"/>
  <c r="K85" i="16"/>
  <c r="K91" i="16" s="1"/>
  <c r="L85" i="16"/>
  <c r="L91" i="16" s="1"/>
  <c r="M85" i="16"/>
  <c r="M91" i="16" s="1"/>
  <c r="N85" i="16"/>
  <c r="N91" i="16" s="1"/>
  <c r="O85" i="16"/>
  <c r="O91" i="16" s="1"/>
  <c r="D85" i="16"/>
  <c r="D91" i="16" s="1"/>
  <c r="E81" i="16"/>
  <c r="F81" i="16"/>
  <c r="G81" i="16"/>
  <c r="H81" i="16"/>
  <c r="I81" i="16"/>
  <c r="J81" i="16"/>
  <c r="K81" i="16"/>
  <c r="L81" i="16"/>
  <c r="M81" i="16"/>
  <c r="N81" i="16"/>
  <c r="O81" i="16"/>
  <c r="D81" i="16"/>
  <c r="P81" i="16" s="1"/>
  <c r="E80" i="16"/>
  <c r="E82" i="16" s="1"/>
  <c r="F80" i="16"/>
  <c r="F82" i="16" s="1"/>
  <c r="G80" i="16"/>
  <c r="G82" i="16" s="1"/>
  <c r="H80" i="16"/>
  <c r="H82" i="16" s="1"/>
  <c r="I80" i="16"/>
  <c r="I82" i="16" s="1"/>
  <c r="J80" i="16"/>
  <c r="J82" i="16" s="1"/>
  <c r="K80" i="16"/>
  <c r="K82" i="16" s="1"/>
  <c r="L80" i="16"/>
  <c r="L82" i="16" s="1"/>
  <c r="M80" i="16"/>
  <c r="M82" i="16" s="1"/>
  <c r="N80" i="16"/>
  <c r="N82" i="16" s="1"/>
  <c r="O80" i="16"/>
  <c r="O82" i="16" s="1"/>
  <c r="D80" i="16"/>
  <c r="D82" i="16" s="1"/>
  <c r="Q75" i="16"/>
  <c r="R75" i="16"/>
  <c r="S75" i="16"/>
  <c r="P75" i="16"/>
  <c r="Q74" i="16"/>
  <c r="Q76" i="16" s="1"/>
  <c r="R74" i="16"/>
  <c r="R76" i="16" s="1"/>
  <c r="S74" i="16"/>
  <c r="S76" i="16" s="1"/>
  <c r="P74" i="16"/>
  <c r="P76" i="16" s="1"/>
  <c r="E76" i="16"/>
  <c r="F76" i="16"/>
  <c r="G76" i="16"/>
  <c r="H76" i="16"/>
  <c r="I76" i="16"/>
  <c r="J76" i="16"/>
  <c r="K76" i="16"/>
  <c r="L76" i="16"/>
  <c r="M76" i="16"/>
  <c r="N76" i="16"/>
  <c r="O76" i="16"/>
  <c r="D76" i="16"/>
  <c r="E72" i="16"/>
  <c r="F72" i="16"/>
  <c r="G72" i="16"/>
  <c r="H72" i="16"/>
  <c r="I72" i="16"/>
  <c r="J72" i="16"/>
  <c r="K72" i="16"/>
  <c r="L72" i="16"/>
  <c r="M72" i="16"/>
  <c r="N72" i="16"/>
  <c r="O72" i="16"/>
  <c r="D72" i="16"/>
  <c r="E71" i="16"/>
  <c r="F71" i="16"/>
  <c r="F73" i="16" s="1"/>
  <c r="G71" i="16"/>
  <c r="H71" i="16"/>
  <c r="H73" i="16" s="1"/>
  <c r="I71" i="16"/>
  <c r="J71" i="16"/>
  <c r="J73" i="16" s="1"/>
  <c r="K71" i="16"/>
  <c r="L71" i="16"/>
  <c r="L73" i="16" s="1"/>
  <c r="M71" i="16"/>
  <c r="N71" i="16"/>
  <c r="N73" i="16" s="1"/>
  <c r="O71" i="16"/>
  <c r="O73" i="16" s="1"/>
  <c r="D71" i="16"/>
  <c r="Q66" i="16"/>
  <c r="Q72" i="16" s="1"/>
  <c r="R66" i="16"/>
  <c r="R72" i="16" s="1"/>
  <c r="S66" i="16"/>
  <c r="S72" i="16" s="1"/>
  <c r="P66" i="16"/>
  <c r="P72" i="16" s="1"/>
  <c r="Q65" i="16"/>
  <c r="Q67" i="16" s="1"/>
  <c r="R65" i="16"/>
  <c r="R71" i="16" s="1"/>
  <c r="R73" i="16" s="1"/>
  <c r="S65" i="16"/>
  <c r="S71" i="16" s="1"/>
  <c r="S73" i="16" s="1"/>
  <c r="P65" i="16"/>
  <c r="P71" i="16" s="1"/>
  <c r="P73" i="16" s="1"/>
  <c r="E67" i="16"/>
  <c r="F67" i="16"/>
  <c r="G67" i="16"/>
  <c r="H67" i="16"/>
  <c r="I67" i="16"/>
  <c r="J67" i="16"/>
  <c r="K67" i="16"/>
  <c r="L67" i="16"/>
  <c r="M67" i="16"/>
  <c r="N67" i="16"/>
  <c r="O67" i="16"/>
  <c r="D67" i="16"/>
  <c r="E63" i="16"/>
  <c r="F63" i="16"/>
  <c r="G63" i="16"/>
  <c r="H63" i="16"/>
  <c r="I63" i="16"/>
  <c r="J63" i="16"/>
  <c r="K63" i="16"/>
  <c r="L63" i="16"/>
  <c r="M63" i="16"/>
  <c r="N63" i="16"/>
  <c r="O63" i="16"/>
  <c r="D63" i="16"/>
  <c r="E62" i="16"/>
  <c r="F62" i="16"/>
  <c r="F64" i="16" s="1"/>
  <c r="G62" i="16"/>
  <c r="G64" i="16" s="1"/>
  <c r="H62" i="16"/>
  <c r="H64" i="16" s="1"/>
  <c r="I62" i="16"/>
  <c r="J62" i="16"/>
  <c r="J64" i="16" s="1"/>
  <c r="K62" i="16"/>
  <c r="L62" i="16"/>
  <c r="L64" i="16" s="1"/>
  <c r="M62" i="16"/>
  <c r="N62" i="16"/>
  <c r="N64" i="16" s="1"/>
  <c r="O62" i="16"/>
  <c r="O64" i="16" s="1"/>
  <c r="D62" i="16"/>
  <c r="Q60" i="16"/>
  <c r="R60" i="16"/>
  <c r="S60" i="16"/>
  <c r="P60" i="16"/>
  <c r="Q59" i="16"/>
  <c r="Q61" i="16" s="1"/>
  <c r="R59" i="16"/>
  <c r="R61" i="16" s="1"/>
  <c r="S59" i="16"/>
  <c r="S61" i="16" s="1"/>
  <c r="P59" i="16"/>
  <c r="P61" i="16" s="1"/>
  <c r="E61" i="16"/>
  <c r="F61" i="16"/>
  <c r="G61" i="16"/>
  <c r="H61" i="16"/>
  <c r="I61" i="16"/>
  <c r="J61" i="16"/>
  <c r="K61" i="16"/>
  <c r="L61" i="16"/>
  <c r="M61" i="16"/>
  <c r="N61" i="16"/>
  <c r="O61" i="16"/>
  <c r="D61" i="16"/>
  <c r="Q57" i="16"/>
  <c r="Q63" i="16" s="1"/>
  <c r="R57" i="16"/>
  <c r="S57" i="16"/>
  <c r="S63" i="16" s="1"/>
  <c r="P57" i="16"/>
  <c r="Q56" i="16"/>
  <c r="Q58" i="16" s="1"/>
  <c r="R56" i="16"/>
  <c r="S56" i="16"/>
  <c r="S62" i="16" s="1"/>
  <c r="S64" i="16" s="1"/>
  <c r="P56" i="16"/>
  <c r="E58" i="16"/>
  <c r="F58" i="16"/>
  <c r="G58" i="16"/>
  <c r="H58" i="16"/>
  <c r="I58" i="16"/>
  <c r="J58" i="16"/>
  <c r="K58" i="16"/>
  <c r="L58" i="16"/>
  <c r="M58" i="16"/>
  <c r="N58" i="16"/>
  <c r="O58" i="16"/>
  <c r="D58" i="16"/>
  <c r="E44" i="16"/>
  <c r="F44" i="16"/>
  <c r="G44" i="16"/>
  <c r="H44" i="16"/>
  <c r="I44" i="16"/>
  <c r="J44" i="16"/>
  <c r="K44" i="16"/>
  <c r="L44" i="16"/>
  <c r="M44" i="16"/>
  <c r="N44" i="16"/>
  <c r="O44" i="16"/>
  <c r="D44" i="16"/>
  <c r="E43" i="16"/>
  <c r="E45" i="16" s="1"/>
  <c r="F43" i="16"/>
  <c r="G43" i="16"/>
  <c r="G45" i="16" s="1"/>
  <c r="H43" i="16"/>
  <c r="I43" i="16"/>
  <c r="I45" i="16" s="1"/>
  <c r="J43" i="16"/>
  <c r="K43" i="16"/>
  <c r="K45" i="16" s="1"/>
  <c r="L43" i="16"/>
  <c r="M43" i="16"/>
  <c r="M45" i="16" s="1"/>
  <c r="N43" i="16"/>
  <c r="O43" i="16"/>
  <c r="O45" i="16" s="1"/>
  <c r="D43" i="16"/>
  <c r="D45" i="16" s="1"/>
  <c r="E39" i="16"/>
  <c r="F39" i="16"/>
  <c r="G39" i="16"/>
  <c r="H39" i="16"/>
  <c r="I39" i="16"/>
  <c r="J39" i="16"/>
  <c r="K39" i="16"/>
  <c r="L39" i="16"/>
  <c r="M39" i="16"/>
  <c r="N39" i="16"/>
  <c r="O39" i="16"/>
  <c r="D39" i="16"/>
  <c r="Q38" i="16"/>
  <c r="Q44" i="16" s="1"/>
  <c r="R38" i="16"/>
  <c r="R44" i="16" s="1"/>
  <c r="S38" i="16"/>
  <c r="S44" i="16" s="1"/>
  <c r="P38" i="16"/>
  <c r="P44" i="16" s="1"/>
  <c r="Q37" i="16"/>
  <c r="Q43" i="16" s="1"/>
  <c r="Q45" i="16" s="1"/>
  <c r="R37" i="16"/>
  <c r="R43" i="16" s="1"/>
  <c r="R45" i="16" s="1"/>
  <c r="S37" i="16"/>
  <c r="S43" i="16" s="1"/>
  <c r="S45" i="16" s="1"/>
  <c r="P37" i="16"/>
  <c r="P43" i="16" s="1"/>
  <c r="P45" i="16" s="1"/>
  <c r="E35" i="16"/>
  <c r="F35" i="16"/>
  <c r="G35" i="16"/>
  <c r="H35" i="16"/>
  <c r="I35" i="16"/>
  <c r="J35" i="16"/>
  <c r="K35" i="16"/>
  <c r="L35" i="16"/>
  <c r="M35" i="16"/>
  <c r="N35" i="16"/>
  <c r="O35" i="16"/>
  <c r="D35" i="16"/>
  <c r="E34" i="16"/>
  <c r="E36" i="16" s="1"/>
  <c r="F34" i="16"/>
  <c r="G34" i="16"/>
  <c r="G36" i="16" s="1"/>
  <c r="H34" i="16"/>
  <c r="I34" i="16"/>
  <c r="I36" i="16" s="1"/>
  <c r="J34" i="16"/>
  <c r="K34" i="16"/>
  <c r="K36" i="16" s="1"/>
  <c r="L34" i="16"/>
  <c r="M34" i="16"/>
  <c r="M36" i="16" s="1"/>
  <c r="N34" i="16"/>
  <c r="O34" i="16"/>
  <c r="O36" i="16" s="1"/>
  <c r="D34" i="16"/>
  <c r="D36" i="16" s="1"/>
  <c r="Q29" i="16"/>
  <c r="Q35" i="16" s="1"/>
  <c r="R29" i="16"/>
  <c r="R35" i="16" s="1"/>
  <c r="S29" i="16"/>
  <c r="S35" i="16" s="1"/>
  <c r="P29" i="16"/>
  <c r="P35" i="16" s="1"/>
  <c r="Q28" i="16"/>
  <c r="Q30" i="16" s="1"/>
  <c r="R28" i="16"/>
  <c r="R34" i="16" s="1"/>
  <c r="R36" i="16" s="1"/>
  <c r="S28" i="16"/>
  <c r="S34" i="16" s="1"/>
  <c r="S36" i="16" s="1"/>
  <c r="P28" i="16"/>
  <c r="P34" i="16" s="1"/>
  <c r="P36" i="16" s="1"/>
  <c r="E30" i="16"/>
  <c r="F30" i="16"/>
  <c r="G30" i="16"/>
  <c r="H30" i="16"/>
  <c r="I30" i="16"/>
  <c r="J30" i="16"/>
  <c r="K30" i="16"/>
  <c r="L30" i="16"/>
  <c r="M30" i="16"/>
  <c r="N30" i="16"/>
  <c r="O30" i="16"/>
  <c r="D30" i="16"/>
  <c r="E26" i="16"/>
  <c r="F26" i="16"/>
  <c r="G26" i="16"/>
  <c r="H26" i="16"/>
  <c r="I26" i="16"/>
  <c r="J26" i="16"/>
  <c r="K26" i="16"/>
  <c r="L26" i="16"/>
  <c r="M26" i="16"/>
  <c r="N26" i="16"/>
  <c r="O26" i="16"/>
  <c r="D26" i="16"/>
  <c r="P26" i="16" s="1"/>
  <c r="E25" i="16"/>
  <c r="E27" i="16" s="1"/>
  <c r="F25" i="16"/>
  <c r="F27" i="16" s="1"/>
  <c r="G25" i="16"/>
  <c r="G27" i="16" s="1"/>
  <c r="H25" i="16"/>
  <c r="H27" i="16" s="1"/>
  <c r="I25" i="16"/>
  <c r="I27" i="16" s="1"/>
  <c r="J25" i="16"/>
  <c r="J27" i="16" s="1"/>
  <c r="K25" i="16"/>
  <c r="K27" i="16" s="1"/>
  <c r="L25" i="16"/>
  <c r="L27" i="16" s="1"/>
  <c r="M25" i="16"/>
  <c r="M27" i="16" s="1"/>
  <c r="N25" i="16"/>
  <c r="N27" i="16" s="1"/>
  <c r="O25" i="16"/>
  <c r="O27" i="16" s="1"/>
  <c r="D25" i="16"/>
  <c r="D27" i="16" s="1"/>
  <c r="Q20" i="16"/>
  <c r="R20" i="16"/>
  <c r="R21" i="16" s="1"/>
  <c r="S20" i="16"/>
  <c r="P20" i="16"/>
  <c r="Q19" i="16"/>
  <c r="Q21" i="16" s="1"/>
  <c r="S19" i="16"/>
  <c r="P19" i="16"/>
  <c r="E21" i="16"/>
  <c r="F21" i="16"/>
  <c r="G21" i="16"/>
  <c r="H21" i="16"/>
  <c r="I21" i="16"/>
  <c r="J21" i="16"/>
  <c r="K21" i="16"/>
  <c r="L21" i="16"/>
  <c r="M21" i="16"/>
  <c r="N21" i="16"/>
  <c r="O21" i="16"/>
  <c r="D21" i="16"/>
  <c r="Q14" i="16"/>
  <c r="R14" i="16"/>
  <c r="S14" i="16"/>
  <c r="P14" i="16"/>
  <c r="Q13" i="16"/>
  <c r="R13" i="16"/>
  <c r="S13" i="16"/>
  <c r="P13" i="16"/>
  <c r="Q11" i="16"/>
  <c r="R11" i="16"/>
  <c r="S11" i="16"/>
  <c r="P11" i="16"/>
  <c r="Q10" i="16"/>
  <c r="R10" i="16"/>
  <c r="S10" i="16"/>
  <c r="P10" i="16"/>
  <c r="E17" i="16"/>
  <c r="F17" i="16"/>
  <c r="G17" i="16"/>
  <c r="H17" i="16"/>
  <c r="I17" i="16"/>
  <c r="J17" i="16"/>
  <c r="K17" i="16"/>
  <c r="L17" i="16"/>
  <c r="M17" i="16"/>
  <c r="N17" i="16"/>
  <c r="O17" i="16"/>
  <c r="D17" i="16"/>
  <c r="E16" i="16"/>
  <c r="E18" i="16" s="1"/>
  <c r="F16" i="16"/>
  <c r="F18" i="16" s="1"/>
  <c r="G16" i="16"/>
  <c r="G18" i="16" s="1"/>
  <c r="H16" i="16"/>
  <c r="H18" i="16" s="1"/>
  <c r="I16" i="16"/>
  <c r="I18" i="16" s="1"/>
  <c r="J16" i="16"/>
  <c r="J18" i="16" s="1"/>
  <c r="K16" i="16"/>
  <c r="K18" i="16" s="1"/>
  <c r="L16" i="16"/>
  <c r="L18" i="16" s="1"/>
  <c r="M16" i="16"/>
  <c r="M18" i="16" s="1"/>
  <c r="N16" i="16"/>
  <c r="N18" i="16" s="1"/>
  <c r="O16" i="16"/>
  <c r="O18" i="16" s="1"/>
  <c r="D16" i="16"/>
  <c r="D18" i="16" s="1"/>
  <c r="E15" i="16"/>
  <c r="F15" i="16"/>
  <c r="G15" i="16"/>
  <c r="H15" i="16"/>
  <c r="I15" i="16"/>
  <c r="J15" i="16"/>
  <c r="K15" i="16"/>
  <c r="L15" i="16"/>
  <c r="M15" i="16"/>
  <c r="N15" i="16"/>
  <c r="O15" i="16"/>
  <c r="D15" i="16"/>
  <c r="E12" i="16"/>
  <c r="F12" i="16"/>
  <c r="G12" i="16"/>
  <c r="H12" i="16"/>
  <c r="I12" i="16"/>
  <c r="J12" i="16"/>
  <c r="K12" i="16"/>
  <c r="L12" i="16"/>
  <c r="M12" i="16"/>
  <c r="N12" i="16"/>
  <c r="O12" i="16"/>
  <c r="D12" i="16"/>
  <c r="P21" i="16" l="1"/>
  <c r="R174" i="16"/>
  <c r="S26" i="16"/>
  <c r="K64" i="16"/>
  <c r="M177" i="16"/>
  <c r="I177" i="16"/>
  <c r="E177" i="16"/>
  <c r="P175" i="16"/>
  <c r="R175" i="16"/>
  <c r="P176" i="16"/>
  <c r="R16" i="16"/>
  <c r="S21" i="16"/>
  <c r="S25" i="16"/>
  <c r="S27" i="16" s="1"/>
  <c r="S67" i="16"/>
  <c r="Q71" i="16"/>
  <c r="R26" i="16"/>
  <c r="R176" i="16"/>
  <c r="R17" i="16"/>
  <c r="R12" i="16"/>
  <c r="O177" i="16"/>
  <c r="K177" i="16"/>
  <c r="G177" i="16"/>
  <c r="Q39" i="16"/>
  <c r="Q62" i="16"/>
  <c r="Q64" i="16" s="1"/>
  <c r="Q73" i="16"/>
  <c r="R81" i="16"/>
  <c r="S174" i="16"/>
  <c r="D177" i="16"/>
  <c r="N177" i="16"/>
  <c r="L177" i="16"/>
  <c r="J177" i="16"/>
  <c r="H177" i="16"/>
  <c r="F177" i="16"/>
  <c r="D180" i="16"/>
  <c r="N180" i="16"/>
  <c r="L180" i="16"/>
  <c r="J180" i="16"/>
  <c r="H180" i="16"/>
  <c r="F180" i="16"/>
  <c r="P178" i="16"/>
  <c r="P181" i="16" s="1"/>
  <c r="R178" i="16"/>
  <c r="R181" i="16" s="1"/>
  <c r="P179" i="16"/>
  <c r="P182" i="16" s="1"/>
  <c r="R179" i="16"/>
  <c r="R15" i="16"/>
  <c r="R180" i="16" s="1"/>
  <c r="Q26" i="16"/>
  <c r="S30" i="16"/>
  <c r="Q34" i="16"/>
  <c r="Q36" i="16" s="1"/>
  <c r="N36" i="16"/>
  <c r="L36" i="16"/>
  <c r="J36" i="16"/>
  <c r="H36" i="16"/>
  <c r="F36" i="16"/>
  <c r="N45" i="16"/>
  <c r="L45" i="16"/>
  <c r="J45" i="16"/>
  <c r="H45" i="16"/>
  <c r="F45" i="16"/>
  <c r="P62" i="16"/>
  <c r="R62" i="16"/>
  <c r="P63" i="16"/>
  <c r="R63" i="16"/>
  <c r="S58" i="16"/>
  <c r="D64" i="16"/>
  <c r="M64" i="16"/>
  <c r="I64" i="16"/>
  <c r="E64" i="16"/>
  <c r="D73" i="16"/>
  <c r="M73" i="16"/>
  <c r="K73" i="16"/>
  <c r="I73" i="16"/>
  <c r="G73" i="16"/>
  <c r="E73" i="16"/>
  <c r="S81" i="16"/>
  <c r="Q81" i="16"/>
  <c r="Q174" i="16"/>
  <c r="P12" i="16"/>
  <c r="P15" i="16"/>
  <c r="P180" i="16" s="1"/>
  <c r="P16" i="16"/>
  <c r="P17" i="16"/>
  <c r="Q25" i="16"/>
  <c r="S39" i="16"/>
  <c r="S80" i="16"/>
  <c r="Q80" i="16"/>
  <c r="S85" i="16"/>
  <c r="S91" i="16" s="1"/>
  <c r="Q85" i="16"/>
  <c r="Q91" i="16" s="1"/>
  <c r="O180" i="16"/>
  <c r="M180" i="16"/>
  <c r="K180" i="16"/>
  <c r="I180" i="16"/>
  <c r="G180" i="16"/>
  <c r="E180" i="16"/>
  <c r="S175" i="16"/>
  <c r="Q175" i="16"/>
  <c r="S176" i="16"/>
  <c r="Q176" i="16"/>
  <c r="S12" i="16"/>
  <c r="S177" i="16" s="1"/>
  <c r="Q12" i="16"/>
  <c r="S178" i="16"/>
  <c r="Q178" i="16"/>
  <c r="S179" i="16"/>
  <c r="Q179" i="16"/>
  <c r="S15" i="16"/>
  <c r="S180" i="16" s="1"/>
  <c r="Q15" i="16"/>
  <c r="Q180" i="16" s="1"/>
  <c r="S16" i="16"/>
  <c r="Q16" i="16"/>
  <c r="S17" i="16"/>
  <c r="Q17" i="16"/>
  <c r="P25" i="16"/>
  <c r="P27" i="16" s="1"/>
  <c r="R25" i="16"/>
  <c r="P30" i="16"/>
  <c r="R30" i="16"/>
  <c r="R39" i="16"/>
  <c r="P39" i="16"/>
  <c r="P58" i="16"/>
  <c r="R58" i="16"/>
  <c r="P67" i="16"/>
  <c r="R67" i="16"/>
  <c r="P80" i="16"/>
  <c r="P82" i="16" s="1"/>
  <c r="R80" i="16"/>
  <c r="P85" i="16"/>
  <c r="P91" i="16" s="1"/>
  <c r="R85" i="16"/>
  <c r="R91" i="16" s="1"/>
  <c r="L358" i="15"/>
  <c r="L357" i="15"/>
  <c r="L361" i="15" s="1"/>
  <c r="R82" i="16" l="1"/>
  <c r="R27" i="16"/>
  <c r="Q177" i="16"/>
  <c r="S82" i="16"/>
  <c r="Q27" i="16"/>
  <c r="R18" i="16"/>
  <c r="Q82" i="16"/>
  <c r="P183" i="16"/>
  <c r="R177" i="16"/>
  <c r="R64" i="16"/>
  <c r="R182" i="16"/>
  <c r="R183" i="16" s="1"/>
  <c r="P177" i="16"/>
  <c r="P64" i="16"/>
  <c r="Q18" i="16"/>
  <c r="Q182" i="16"/>
  <c r="Q181" i="16"/>
  <c r="S18" i="16"/>
  <c r="S182" i="16"/>
  <c r="S181" i="16"/>
  <c r="P18" i="16"/>
  <c r="Q183" i="16" l="1"/>
  <c r="S183" i="16"/>
  <c r="D109" i="5" l="1"/>
  <c r="E109" i="5"/>
  <c r="F109" i="5"/>
  <c r="G109" i="5"/>
  <c r="H109" i="5"/>
  <c r="I109" i="5"/>
  <c r="E108" i="5"/>
  <c r="F108" i="5"/>
  <c r="G108" i="5"/>
  <c r="H108" i="5"/>
  <c r="I108" i="5"/>
  <c r="D108" i="5"/>
  <c r="D115" i="5"/>
  <c r="E115" i="5"/>
  <c r="F115" i="5"/>
  <c r="G115" i="5"/>
  <c r="H115" i="5"/>
  <c r="I115" i="5"/>
  <c r="E114" i="5"/>
  <c r="F114" i="5"/>
  <c r="G114" i="5"/>
  <c r="H114" i="5"/>
  <c r="I114" i="5"/>
  <c r="D114" i="5"/>
  <c r="D112" i="5"/>
  <c r="E112" i="5"/>
  <c r="F112" i="5"/>
  <c r="G112" i="5"/>
  <c r="H112" i="5"/>
  <c r="I112" i="5"/>
  <c r="J112" i="5"/>
  <c r="E111" i="5"/>
  <c r="F111" i="5"/>
  <c r="G111" i="5"/>
  <c r="H111" i="5"/>
  <c r="I111" i="5"/>
  <c r="D111" i="5"/>
  <c r="E107" i="5"/>
  <c r="F107" i="5"/>
  <c r="G107" i="5"/>
  <c r="H107" i="5"/>
  <c r="I107" i="5"/>
  <c r="D107" i="5"/>
  <c r="J105" i="5"/>
  <c r="J107" i="5" s="1"/>
  <c r="E104" i="5"/>
  <c r="F104" i="5"/>
  <c r="G104" i="5"/>
  <c r="H104" i="5"/>
  <c r="I104" i="5"/>
  <c r="D104" i="5"/>
  <c r="J102" i="5"/>
  <c r="J104" i="5" s="1"/>
  <c r="E101" i="5"/>
  <c r="F101" i="5"/>
  <c r="G101" i="5"/>
  <c r="H101" i="5"/>
  <c r="I101" i="5"/>
  <c r="D101" i="5"/>
  <c r="J99" i="5"/>
  <c r="J101" i="5" s="1"/>
  <c r="E92" i="5"/>
  <c r="F92" i="5"/>
  <c r="G92" i="5"/>
  <c r="H92" i="5"/>
  <c r="I92" i="5"/>
  <c r="D92" i="5"/>
  <c r="J90" i="5"/>
  <c r="J92" i="5" s="1"/>
  <c r="E89" i="5"/>
  <c r="F89" i="5"/>
  <c r="G89" i="5"/>
  <c r="H89" i="5"/>
  <c r="I89" i="5"/>
  <c r="D89" i="5"/>
  <c r="J87" i="5"/>
  <c r="J89" i="5" s="1"/>
  <c r="D85" i="5"/>
  <c r="E85" i="5"/>
  <c r="F85" i="5"/>
  <c r="G85" i="5"/>
  <c r="H85" i="5"/>
  <c r="I85" i="5"/>
  <c r="J85" i="5"/>
  <c r="E84" i="5"/>
  <c r="F84" i="5"/>
  <c r="G84" i="5"/>
  <c r="H84" i="5"/>
  <c r="I84" i="5"/>
  <c r="D84" i="5"/>
  <c r="E83" i="5"/>
  <c r="F83" i="5"/>
  <c r="G83" i="5"/>
  <c r="H83" i="5"/>
  <c r="I83" i="5"/>
  <c r="D83" i="5"/>
  <c r="J81" i="5"/>
  <c r="J83" i="5" s="1"/>
  <c r="E80" i="5"/>
  <c r="F80" i="5"/>
  <c r="G80" i="5"/>
  <c r="H80" i="5"/>
  <c r="H86" i="5" s="1"/>
  <c r="I80" i="5"/>
  <c r="D80" i="5"/>
  <c r="J78" i="5"/>
  <c r="J80" i="5" s="1"/>
  <c r="E71" i="5"/>
  <c r="F71" i="5"/>
  <c r="G71" i="5"/>
  <c r="H71" i="5"/>
  <c r="I71" i="5"/>
  <c r="D71" i="5"/>
  <c r="J69" i="5"/>
  <c r="J71" i="5" s="1"/>
  <c r="D67" i="5"/>
  <c r="E67" i="5"/>
  <c r="F67" i="5"/>
  <c r="G67" i="5"/>
  <c r="H67" i="5"/>
  <c r="I67" i="5"/>
  <c r="J67" i="5"/>
  <c r="E66" i="5"/>
  <c r="F66" i="5"/>
  <c r="G66" i="5"/>
  <c r="H66" i="5"/>
  <c r="I66" i="5"/>
  <c r="D66" i="5"/>
  <c r="E65" i="5"/>
  <c r="F65" i="5"/>
  <c r="G65" i="5"/>
  <c r="H65" i="5"/>
  <c r="I65" i="5"/>
  <c r="D65" i="5"/>
  <c r="J63" i="5"/>
  <c r="J65" i="5" s="1"/>
  <c r="E62" i="5"/>
  <c r="F62" i="5"/>
  <c r="G62" i="5"/>
  <c r="H62" i="5"/>
  <c r="I62" i="5"/>
  <c r="D62" i="5"/>
  <c r="J60" i="5"/>
  <c r="E59" i="5"/>
  <c r="F59" i="5"/>
  <c r="G59" i="5"/>
  <c r="H59" i="5"/>
  <c r="I59" i="5"/>
  <c r="D59" i="5"/>
  <c r="J57" i="5"/>
  <c r="J59" i="5" s="1"/>
  <c r="E50" i="5"/>
  <c r="F50" i="5"/>
  <c r="G50" i="5"/>
  <c r="H50" i="5"/>
  <c r="I50" i="5"/>
  <c r="D50" i="5"/>
  <c r="J48" i="5"/>
  <c r="J50" i="5" s="1"/>
  <c r="D46" i="5"/>
  <c r="E46" i="5"/>
  <c r="F46" i="5"/>
  <c r="G46" i="5"/>
  <c r="H46" i="5"/>
  <c r="I46" i="5"/>
  <c r="E45" i="5"/>
  <c r="F45" i="5"/>
  <c r="G45" i="5"/>
  <c r="H45" i="5"/>
  <c r="I45" i="5"/>
  <c r="D45" i="5"/>
  <c r="E44" i="5"/>
  <c r="F44" i="5"/>
  <c r="G44" i="5"/>
  <c r="H44" i="5"/>
  <c r="I44" i="5"/>
  <c r="D44" i="5"/>
  <c r="J42" i="5"/>
  <c r="J44" i="5" s="1"/>
  <c r="E41" i="5"/>
  <c r="F41" i="5"/>
  <c r="F47" i="5" s="1"/>
  <c r="G41" i="5"/>
  <c r="H41" i="5"/>
  <c r="I41" i="5"/>
  <c r="D41" i="5"/>
  <c r="J40" i="5"/>
  <c r="J46" i="5" s="1"/>
  <c r="J39" i="5"/>
  <c r="J36" i="5"/>
  <c r="J38" i="5" s="1"/>
  <c r="E38" i="5"/>
  <c r="F38" i="5"/>
  <c r="G38" i="5"/>
  <c r="H38" i="5"/>
  <c r="I38" i="5"/>
  <c r="D38" i="5"/>
  <c r="E29" i="5"/>
  <c r="F29" i="5"/>
  <c r="G29" i="5"/>
  <c r="H29" i="5"/>
  <c r="I29" i="5"/>
  <c r="D29" i="5"/>
  <c r="J27" i="5"/>
  <c r="J29" i="5" s="1"/>
  <c r="D25" i="5"/>
  <c r="E25" i="5"/>
  <c r="F25" i="5"/>
  <c r="G25" i="5"/>
  <c r="H25" i="5"/>
  <c r="I25" i="5"/>
  <c r="J25" i="5"/>
  <c r="E24" i="5"/>
  <c r="F24" i="5"/>
  <c r="G24" i="5"/>
  <c r="H24" i="5"/>
  <c r="I24" i="5"/>
  <c r="D24" i="5"/>
  <c r="E23" i="5"/>
  <c r="F23" i="5"/>
  <c r="G23" i="5"/>
  <c r="H23" i="5"/>
  <c r="I23" i="5"/>
  <c r="D23" i="5"/>
  <c r="E20" i="5"/>
  <c r="E26" i="5" s="1"/>
  <c r="F20" i="5"/>
  <c r="F26" i="5" s="1"/>
  <c r="G20" i="5"/>
  <c r="G26" i="5" s="1"/>
  <c r="H20" i="5"/>
  <c r="H26" i="5" s="1"/>
  <c r="I20" i="5"/>
  <c r="I26" i="5" s="1"/>
  <c r="D20" i="5"/>
  <c r="J21" i="5"/>
  <c r="J23" i="5" s="1"/>
  <c r="J18" i="5"/>
  <c r="J20" i="5" s="1"/>
  <c r="D16" i="5"/>
  <c r="E16" i="5"/>
  <c r="F16" i="5"/>
  <c r="G16" i="5"/>
  <c r="H16" i="5"/>
  <c r="I16" i="5"/>
  <c r="E15" i="5"/>
  <c r="F15" i="5"/>
  <c r="G15" i="5"/>
  <c r="H15" i="5"/>
  <c r="I15" i="5"/>
  <c r="D15" i="5"/>
  <c r="J9" i="5"/>
  <c r="J111" i="5" s="1"/>
  <c r="I14" i="5"/>
  <c r="H14" i="5"/>
  <c r="G14" i="5"/>
  <c r="F14" i="5"/>
  <c r="E14" i="5"/>
  <c r="J11" i="5"/>
  <c r="J113" i="5" s="1"/>
  <c r="D14" i="5"/>
  <c r="D116" i="5" s="1"/>
  <c r="J13" i="5"/>
  <c r="J115" i="5" s="1"/>
  <c r="J12" i="5"/>
  <c r="E8" i="5"/>
  <c r="F8" i="5"/>
  <c r="G8" i="5"/>
  <c r="H8" i="5"/>
  <c r="I8" i="5"/>
  <c r="D8" i="5"/>
  <c r="J6" i="5"/>
  <c r="E11" i="5"/>
  <c r="F11" i="5"/>
  <c r="G11" i="5"/>
  <c r="H11" i="5"/>
  <c r="I11" i="5"/>
  <c r="D11" i="5"/>
  <c r="J114" i="5" l="1"/>
  <c r="J26" i="5"/>
  <c r="I47" i="5"/>
  <c r="G47" i="5"/>
  <c r="E47" i="5"/>
  <c r="H47" i="5"/>
  <c r="J66" i="5"/>
  <c r="I68" i="5"/>
  <c r="G68" i="5"/>
  <c r="E68" i="5"/>
  <c r="J86" i="5"/>
  <c r="I86" i="5"/>
  <c r="G86" i="5"/>
  <c r="E86" i="5"/>
  <c r="F86" i="5"/>
  <c r="F116" i="5"/>
  <c r="H116" i="5"/>
  <c r="D86" i="5"/>
  <c r="J84" i="5"/>
  <c r="D113" i="5"/>
  <c r="H113" i="5"/>
  <c r="F113" i="5"/>
  <c r="D68" i="5"/>
  <c r="H68" i="5"/>
  <c r="F68" i="5"/>
  <c r="H110" i="5"/>
  <c r="F110" i="5"/>
  <c r="J41" i="5"/>
  <c r="J47" i="5" s="1"/>
  <c r="D47" i="5"/>
  <c r="I117" i="5"/>
  <c r="E117" i="5"/>
  <c r="I118" i="5"/>
  <c r="G118" i="5"/>
  <c r="E118" i="5"/>
  <c r="J109" i="5"/>
  <c r="J118" i="5" s="1"/>
  <c r="D118" i="5"/>
  <c r="J24" i="5"/>
  <c r="D117" i="5"/>
  <c r="D119" i="5" s="1"/>
  <c r="J108" i="5"/>
  <c r="J117" i="5" s="1"/>
  <c r="I110" i="5"/>
  <c r="G110" i="5"/>
  <c r="E110" i="5"/>
  <c r="D26" i="5"/>
  <c r="I116" i="5"/>
  <c r="G116" i="5"/>
  <c r="E116" i="5"/>
  <c r="G117" i="5"/>
  <c r="H118" i="5"/>
  <c r="F118" i="5"/>
  <c r="J14" i="5"/>
  <c r="J116" i="5" s="1"/>
  <c r="I17" i="5"/>
  <c r="E17" i="5"/>
  <c r="I113" i="5"/>
  <c r="G113" i="5"/>
  <c r="E113" i="5"/>
  <c r="D110" i="5"/>
  <c r="D17" i="5"/>
  <c r="G17" i="5"/>
  <c r="J16" i="5"/>
  <c r="J45" i="5"/>
  <c r="J62" i="5"/>
  <c r="J68" i="5" s="1"/>
  <c r="J8" i="5"/>
  <c r="J15" i="5"/>
  <c r="H17" i="5"/>
  <c r="F17" i="5"/>
  <c r="H117" i="5"/>
  <c r="F117" i="5"/>
  <c r="F119" i="5" l="1"/>
  <c r="J119" i="5"/>
  <c r="H119" i="5"/>
  <c r="G119" i="5"/>
  <c r="E119" i="5"/>
  <c r="I119" i="5"/>
  <c r="J110" i="5"/>
  <c r="J17" i="5"/>
  <c r="C23" i="28" l="1"/>
  <c r="D23" i="28"/>
  <c r="B23" i="28"/>
  <c r="E22" i="28"/>
  <c r="E21" i="28"/>
  <c r="E20" i="28"/>
  <c r="E19" i="28"/>
  <c r="E18" i="28"/>
  <c r="E17" i="28"/>
  <c r="E16" i="28"/>
  <c r="E15" i="28"/>
  <c r="E14" i="28"/>
  <c r="E13" i="28"/>
  <c r="E12" i="28"/>
  <c r="E23" i="28" s="1"/>
  <c r="E11" i="28"/>
  <c r="E10" i="28"/>
  <c r="E9" i="28"/>
  <c r="E8" i="28"/>
</calcChain>
</file>

<file path=xl/sharedStrings.xml><?xml version="1.0" encoding="utf-8"?>
<sst xmlns="http://schemas.openxmlformats.org/spreadsheetml/2006/main" count="2506" uniqueCount="222">
  <si>
    <t>السنة</t>
  </si>
  <si>
    <t>عدد الفنادق ومجمعات الايواء السياحي</t>
  </si>
  <si>
    <t>معدل التغير السنوي %</t>
  </si>
  <si>
    <t>عدد المشتغلين</t>
  </si>
  <si>
    <t>مجموع الاجور والمزايا    (مليون دينار)</t>
  </si>
  <si>
    <t>عدد النزلاء (بالالف)</t>
  </si>
  <si>
    <t>عدد ليالي  المبيت  (بالالف)</t>
  </si>
  <si>
    <t>مجموع الايرادات (مليون دينار)</t>
  </si>
  <si>
    <t>مجموع المصروفات (مليون دينار)</t>
  </si>
  <si>
    <t xml:space="preserve">year </t>
  </si>
  <si>
    <t xml:space="preserve">  Number of hotels and tourism resorts  </t>
  </si>
  <si>
    <t>Annual change rate %</t>
  </si>
  <si>
    <t>Number of employees</t>
  </si>
  <si>
    <t xml:space="preserve"> Total of wages and advantages (million dinar)</t>
  </si>
  <si>
    <t>Number of guests (000)</t>
  </si>
  <si>
    <t>Number of overnight stays (000)</t>
  </si>
  <si>
    <t>Total  revenues (million dinar)</t>
  </si>
  <si>
    <t>Total expenses  (million dinar)</t>
  </si>
  <si>
    <t>_</t>
  </si>
  <si>
    <t>المحافظة</t>
  </si>
  <si>
    <t>النسبة %</t>
  </si>
  <si>
    <t>عدد النزلاء</t>
  </si>
  <si>
    <t>عدد ليالي المبيت</t>
  </si>
  <si>
    <t>Governorate</t>
  </si>
  <si>
    <t>كركوك</t>
  </si>
  <si>
    <t>Kirkuk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</si>
  <si>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</si>
  <si>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</si>
  <si>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</si>
  <si>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</si>
  <si>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</si>
  <si>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</si>
  <si>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</si>
  <si>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</si>
  <si>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</si>
  <si>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 Al-Deen</t>
  </si>
  <si>
    <t>النجف</t>
  </si>
  <si>
    <t>Al-Najaf</t>
  </si>
  <si>
    <t>القادسية</t>
  </si>
  <si>
    <t>Al-Qadisiya</t>
  </si>
  <si>
    <t>المثنى</t>
  </si>
  <si>
    <t>Al-Muthanna</t>
  </si>
  <si>
    <t>ذي قار</t>
  </si>
  <si>
    <t>Thi-Qar</t>
  </si>
  <si>
    <t>ميسان</t>
  </si>
  <si>
    <t xml:space="preserve">Missan </t>
  </si>
  <si>
    <t>البصرة</t>
  </si>
  <si>
    <t>Al-Basrah</t>
  </si>
  <si>
    <t>المجموع</t>
  </si>
  <si>
    <t>Total</t>
  </si>
  <si>
    <t>Ratoi %</t>
  </si>
  <si>
    <t xml:space="preserve"> No. of hotels and tourist accommodation complexes  </t>
  </si>
  <si>
    <t>No. of employees</t>
  </si>
  <si>
    <t xml:space="preserve">No. of guests </t>
  </si>
  <si>
    <t xml:space="preserve">No. of overnight stays </t>
  </si>
  <si>
    <t>Total expenses  (Mill I.D)</t>
  </si>
  <si>
    <t>Total  revenues  (Mill I.D)</t>
  </si>
  <si>
    <t xml:space="preserve"> Total  wages and benefits  (Mill I.D)</t>
  </si>
  <si>
    <t xml:space="preserve">مجموع الاجور والمزايا </t>
  </si>
  <si>
    <t>(مليون دينار)</t>
  </si>
  <si>
    <t xml:space="preserve">مجموع الايرادات  </t>
  </si>
  <si>
    <t xml:space="preserve">مجموع المصروفات </t>
  </si>
  <si>
    <t>اسم المحافظة</t>
  </si>
  <si>
    <t>نوع المرفق</t>
  </si>
  <si>
    <t>ممتـــاز خمس نجوم</t>
  </si>
  <si>
    <t>اولــــى اربع نجوم</t>
  </si>
  <si>
    <t xml:space="preserve">  ثــانيـة ثلاث نجوم </t>
  </si>
  <si>
    <t xml:space="preserve"> ثالثة نجمتان</t>
  </si>
  <si>
    <t>رابعـــة نجمة واحدة</t>
  </si>
  <si>
    <t>المجمـــوع</t>
  </si>
  <si>
    <t>Sector</t>
  </si>
  <si>
    <t>Tourism facility</t>
  </si>
  <si>
    <t xml:space="preserve">Fifth class popular </t>
  </si>
  <si>
    <t>Hotels</t>
  </si>
  <si>
    <t>Private</t>
  </si>
  <si>
    <t>Mixed</t>
  </si>
  <si>
    <t>مجمــوع</t>
  </si>
  <si>
    <t>شقق</t>
  </si>
  <si>
    <t>Apartments</t>
  </si>
  <si>
    <t xml:space="preserve">مجمع سياحي </t>
  </si>
  <si>
    <t>Tourist Complex</t>
  </si>
  <si>
    <t>Missan</t>
  </si>
  <si>
    <t>المجمـــوع العام</t>
  </si>
  <si>
    <t>Grand total</t>
  </si>
  <si>
    <t xml:space="preserve">خامسة (شعبي) </t>
  </si>
  <si>
    <t>القطاع</t>
  </si>
  <si>
    <t>فندق</t>
  </si>
  <si>
    <t>خاص</t>
  </si>
  <si>
    <t>مجموع</t>
  </si>
  <si>
    <t>مختلط</t>
  </si>
  <si>
    <t>المجموع العام</t>
  </si>
  <si>
    <t>المجمـوع</t>
  </si>
  <si>
    <t>Number of hotels</t>
  </si>
  <si>
    <t>بغــــداد</t>
  </si>
  <si>
    <t>بـابــــل</t>
  </si>
  <si>
    <t>كـــربلاء</t>
  </si>
  <si>
    <t>واســـــط</t>
  </si>
  <si>
    <t>النجــــف</t>
  </si>
  <si>
    <t>القادسـية</t>
  </si>
  <si>
    <t>المـــثنى</t>
  </si>
  <si>
    <t>ذي قـــار</t>
  </si>
  <si>
    <t>ميســــان</t>
  </si>
  <si>
    <t>البصـــرة</t>
  </si>
  <si>
    <t xml:space="preserve">Other </t>
  </si>
  <si>
    <t>عدد الغرف</t>
  </si>
  <si>
    <t>Number of rooms</t>
  </si>
  <si>
    <t>Sweet</t>
  </si>
  <si>
    <t>عـــــــدد الفنادق</t>
  </si>
  <si>
    <t>عــــــدد الشقق في  المجمع الواحد</t>
  </si>
  <si>
    <t>سويت</t>
  </si>
  <si>
    <t>عـــــــدد الاسرة</t>
  </si>
  <si>
    <t xml:space="preserve">عـــــــدد ليالي المبيت </t>
  </si>
  <si>
    <t>عـــــــدد النزلاء</t>
  </si>
  <si>
    <t>للنـــزلاء</t>
  </si>
  <si>
    <t>أخــــــرى</t>
  </si>
  <si>
    <t>Number of apartments in the complex</t>
  </si>
  <si>
    <t>Number of beds</t>
  </si>
  <si>
    <t>Number of overnight stays</t>
  </si>
  <si>
    <t>Number of guests</t>
  </si>
  <si>
    <t>For guests</t>
  </si>
  <si>
    <t>Iraqi</t>
  </si>
  <si>
    <t>Arab</t>
  </si>
  <si>
    <t>Foreigners</t>
  </si>
  <si>
    <t>صلاح الذين</t>
  </si>
  <si>
    <t>الجنسية</t>
  </si>
  <si>
    <t>الأجور</t>
  </si>
  <si>
    <t>المـزايــا</t>
  </si>
  <si>
    <t xml:space="preserve"> مجموع الأجور والمزايا</t>
  </si>
  <si>
    <t>Nationality</t>
  </si>
  <si>
    <t>Ggovernorate</t>
  </si>
  <si>
    <t>إداريون</t>
  </si>
  <si>
    <t>ذكـــور</t>
  </si>
  <si>
    <t>إناث</t>
  </si>
  <si>
    <t xml:space="preserve"> مجمــوع</t>
  </si>
  <si>
    <t>ذكــور</t>
  </si>
  <si>
    <t xml:space="preserve"> إناث</t>
  </si>
  <si>
    <t>Wages</t>
  </si>
  <si>
    <t>Advantages</t>
  </si>
  <si>
    <t>Aadministrative</t>
  </si>
  <si>
    <t>Services and operators</t>
  </si>
  <si>
    <t>Male</t>
  </si>
  <si>
    <t>Female</t>
  </si>
  <si>
    <t>عراقيين</t>
  </si>
  <si>
    <t>أجانب</t>
  </si>
  <si>
    <t>Foreigner</t>
  </si>
  <si>
    <t>Grand Total</t>
  </si>
  <si>
    <t xml:space="preserve"> الجنس</t>
  </si>
  <si>
    <t xml:space="preserve">اصحاب الفنادق الذين يعملون بدون اجر </t>
  </si>
  <si>
    <t>العـاملون باجر</t>
  </si>
  <si>
    <t xml:space="preserve"> المجموع</t>
  </si>
  <si>
    <t>Gender</t>
  </si>
  <si>
    <t>اداريون</t>
  </si>
  <si>
    <t>عمــال خدمات وتشغيل</t>
  </si>
  <si>
    <t>عراقيون</t>
  </si>
  <si>
    <t xml:space="preserve"> عـــرب</t>
  </si>
  <si>
    <t>اجانب</t>
  </si>
  <si>
    <t xml:space="preserve"> مجموع</t>
  </si>
  <si>
    <t>عـــرب</t>
  </si>
  <si>
    <t xml:space="preserve">Owner worked without pay 
</t>
  </si>
  <si>
    <t>Workers with pay</t>
  </si>
  <si>
    <t>Service workers and operators</t>
  </si>
  <si>
    <t>ذكـور</t>
  </si>
  <si>
    <t>انـاث</t>
  </si>
  <si>
    <t>privite</t>
  </si>
  <si>
    <t>mixed</t>
  </si>
  <si>
    <t>المجموع  العام</t>
  </si>
  <si>
    <t>Grand  total</t>
  </si>
  <si>
    <t>خدمات وتشغيل</t>
  </si>
  <si>
    <t>عرب</t>
  </si>
  <si>
    <t xml:space="preserve">Value: 1000 ID </t>
  </si>
  <si>
    <t>Value:1000 ID</t>
  </si>
  <si>
    <t>المحافظـة</t>
  </si>
  <si>
    <t>Sales</t>
  </si>
  <si>
    <t>المجمـــــــوع</t>
  </si>
  <si>
    <t>القيمة :-  الف دينار</t>
  </si>
  <si>
    <t>ايرادات اخرى</t>
  </si>
  <si>
    <t>Wages sleep</t>
  </si>
  <si>
    <t xml:space="preserve">0ther </t>
  </si>
  <si>
    <t>Thi-qar</t>
  </si>
  <si>
    <t>مستلزمات سلعية</t>
  </si>
  <si>
    <t>مصــــــــر وفات</t>
  </si>
  <si>
    <t>خدميـــــــة</t>
  </si>
  <si>
    <t>تحويليــــــة</t>
  </si>
  <si>
    <t>Commodity supplies</t>
  </si>
  <si>
    <t>Expenses</t>
  </si>
  <si>
    <t>Services</t>
  </si>
  <si>
    <t>Transformational</t>
  </si>
  <si>
    <t xml:space="preserve">Second class 3star </t>
  </si>
  <si>
    <t>Third class 2star</t>
  </si>
  <si>
    <t xml:space="preserve">Fourth class 1star </t>
  </si>
  <si>
    <t>Upscale luxury 5star</t>
  </si>
  <si>
    <t>اجـور( المنام)</t>
  </si>
  <si>
    <t>المبيعات</t>
  </si>
  <si>
    <t>First class 4star</t>
  </si>
  <si>
    <t>القيمة :-ألف دينار</t>
  </si>
  <si>
    <t>Gross indicators of hotels and tourism resorts activity by governorate for 2018</t>
  </si>
  <si>
    <t xml:space="preserve">نينوى </t>
  </si>
  <si>
    <t>ديالى</t>
  </si>
  <si>
    <t>الانبار</t>
  </si>
  <si>
    <t xml:space="preserve"> عدد الفنادق والشقق والدور في المجمعات السياحية حسـب درجة التصنيف والقطاع والمحافظة لسنة 2018</t>
  </si>
  <si>
    <t xml:space="preserve">Number of hotels, apartments and houses in tourism resorts complexes  by classification , sector and governorate for 2018 </t>
  </si>
  <si>
    <t>نينوى</t>
  </si>
  <si>
    <t>Number of hotels, apartments and houses in tourism resorts complexes  by classification , sector and governorate for 2018</t>
  </si>
  <si>
    <t>Nineveh</t>
  </si>
  <si>
    <t>Diala</t>
  </si>
  <si>
    <t>Al-Anbar</t>
  </si>
  <si>
    <t>عدد الفنادق والشقق في المجمعات السياحية وعدد الغرف والأسرّة وليالي المبيت والنزلاء حسب المحافظة لسنة 2018</t>
  </si>
  <si>
    <t>Number of hotels, apartments,  in tourism complexes, rooms, beds, overnight stays and guests by  and governorate for 2018</t>
  </si>
  <si>
    <t>عدد المشتغلين حسب الجنس والجنسية والقطاع والمحافظة للفنادق ومجمعات الايواء السياحي  لسنة 2018</t>
  </si>
  <si>
    <t>Number of workers by gender, nationality, sector and governorate  for 2018</t>
  </si>
  <si>
    <t>الأجور والمزايا المدفوعة للعاملين حسب الجنس والجنسية والقطاع والمحافظة للفنادق ومجمعات الإيواء السياحي لسنة 2018</t>
  </si>
  <si>
    <t>Wages and benefits paid  by gender, nationality, sector and governorate for 2018</t>
  </si>
  <si>
    <t xml:space="preserve">قيمة اجمالي الايرادات حسب انواعها والمحافظة للفنادق ومجمعات الايواء السياحي لسنة 2018         </t>
  </si>
  <si>
    <t>Value of total revenues  by type, and governorate for 2018</t>
  </si>
  <si>
    <t>قيمة اجمالي المستلزمات السلعية والمصروفات الخدمية والتحويلية حسب المحافظة للفنادق ومجمعات الايواء السياحي لسنة  2018</t>
  </si>
  <si>
    <t>Value of commodity supplies, services and transformational expenses by governorate for 2018</t>
  </si>
  <si>
    <t xml:space="preserve"> </t>
  </si>
  <si>
    <t>(Gross indicators of hotels and tourist accommodation complexes activity and rate of change for(2007- 2018</t>
  </si>
  <si>
    <t xml:space="preserve"> المؤشرات الاجمالية لنشاط الفنادق ومجمعات الايواء السياحي حسب المحافظة  لسنة 2018</t>
  </si>
  <si>
    <t xml:space="preserve"> المؤشرات الاجمالية لنشاط الفنادق ومجمعات الايواء السياحي ونسب التغير للسنوات ( 2007-2018)</t>
  </si>
  <si>
    <t>لا تتوفر بيانات  بسبب انشغال الجهاز بأعمال التعداد</t>
  </si>
  <si>
    <t>لا تتوفر بيانات  بسبب خلية ازمة التي تعرض لها  البلد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</si>
</sst>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name val="Arabic Transparent"/>
      <charset val="178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  <charset val="178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5" fillId="0" borderId="0"/>
  </cellStyleXfs>
  <cellXfs count="434">
    <xf numFmtId="0" fontId="0" fillId="0" borderId="0" xfId="0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164" fontId="3" fillId="0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/>
    <xf numFmtId="164" fontId="10" fillId="0" borderId="0" xfId="0" applyNumberFormat="1" applyFont="1" applyBorder="1"/>
    <xf numFmtId="1" fontId="10" fillId="0" borderId="0" xfId="0" applyNumberFormat="1" applyFont="1" applyBorder="1"/>
    <xf numFmtId="0" fontId="13" fillId="0" borderId="0" xfId="0" applyFont="1"/>
    <xf numFmtId="0" fontId="12" fillId="0" borderId="0" xfId="0" applyFont="1" applyBorder="1"/>
    <xf numFmtId="0" fontId="14" fillId="0" borderId="0" xfId="0" applyFont="1"/>
    <xf numFmtId="0" fontId="3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3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9" fillId="0" borderId="0" xfId="0" applyFont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 applyFont="1"/>
    <xf numFmtId="1" fontId="2" fillId="0" borderId="0" xfId="2" applyNumberFormat="1" applyFont="1" applyFill="1" applyBorder="1" applyAlignment="1">
      <alignment horizontal="center" vertical="center"/>
    </xf>
    <xf numFmtId="0" fontId="19" fillId="0" borderId="0" xfId="2" applyFont="1"/>
    <xf numFmtId="0" fontId="19" fillId="0" borderId="0" xfId="2" applyFont="1" applyFill="1"/>
    <xf numFmtId="1" fontId="2" fillId="0" borderId="0" xfId="2" applyNumberFormat="1" applyFont="1" applyFill="1" applyBorder="1" applyAlignment="1">
      <alignment horizontal="center" vertical="center" wrapText="1"/>
    </xf>
    <xf numFmtId="1" fontId="2" fillId="0" borderId="0" xfId="2" applyNumberFormat="1" applyFont="1" applyBorder="1" applyAlignment="1">
      <alignment horizontal="center" vertical="center" wrapText="1"/>
    </xf>
    <xf numFmtId="0" fontId="15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17" fillId="0" borderId="0" xfId="0" applyFont="1"/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4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1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2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 textRotation="90"/>
    </xf>
    <xf numFmtId="0" fontId="14" fillId="0" borderId="0" xfId="0" applyFont="1" applyBorder="1" applyAlignment="1">
      <alignment vertical="center" textRotation="90"/>
    </xf>
    <xf numFmtId="1" fontId="22" fillId="0" borderId="0" xfId="0" applyNumberFormat="1" applyFont="1" applyAlignment="1">
      <alignment vertical="center" textRotation="90"/>
    </xf>
    <xf numFmtId="0" fontId="10" fillId="0" borderId="0" xfId="0" applyFont="1" applyAlignment="1">
      <alignment vertical="center" textRotation="180"/>
    </xf>
    <xf numFmtId="0" fontId="12" fillId="0" borderId="0" xfId="0" applyFont="1" applyBorder="1" applyAlignment="1">
      <alignment horizontal="center" vertical="center" textRotation="180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textRotation="90" wrapText="1"/>
    </xf>
    <xf numFmtId="0" fontId="19" fillId="0" borderId="0" xfId="0" applyFont="1" applyFill="1"/>
    <xf numFmtId="1" fontId="19" fillId="0" borderId="0" xfId="0" applyNumberFormat="1" applyFont="1" applyFill="1"/>
    <xf numFmtId="0" fontId="19" fillId="0" borderId="0" xfId="2" applyFont="1" applyAlignment="1">
      <alignment textRotation="180"/>
    </xf>
    <xf numFmtId="0" fontId="10" fillId="0" borderId="0" xfId="0" applyFont="1" applyAlignment="1">
      <alignment textRotation="180"/>
    </xf>
    <xf numFmtId="0" fontId="19" fillId="0" borderId="0" xfId="2" applyFont="1" applyAlignment="1">
      <alignment textRotation="90"/>
    </xf>
    <xf numFmtId="0" fontId="19" fillId="0" borderId="0" xfId="2" applyFont="1" applyBorder="1" applyAlignment="1">
      <alignment textRotation="90"/>
    </xf>
    <xf numFmtId="0" fontId="10" fillId="0" borderId="0" xfId="0" applyFont="1" applyAlignment="1">
      <alignment textRotation="90"/>
    </xf>
    <xf numFmtId="0" fontId="10" fillId="0" borderId="0" xfId="0" applyFont="1" applyBorder="1" applyAlignment="1">
      <alignment textRotation="90"/>
    </xf>
    <xf numFmtId="0" fontId="3" fillId="0" borderId="0" xfId="0" applyFont="1" applyAlignment="1">
      <alignment horizontal="left" vertical="center" wrapText="1"/>
    </xf>
    <xf numFmtId="0" fontId="21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 textRotation="180" wrapText="1"/>
    </xf>
    <xf numFmtId="0" fontId="4" fillId="0" borderId="1" xfId="2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textRotation="90" wrapText="1"/>
    </xf>
    <xf numFmtId="0" fontId="24" fillId="0" borderId="0" xfId="0" applyFont="1" applyBorder="1"/>
    <xf numFmtId="0" fontId="24" fillId="0" borderId="0" xfId="0" applyFont="1"/>
    <xf numFmtId="1" fontId="2" fillId="0" borderId="0" xfId="2" applyNumberFormat="1" applyFont="1" applyFill="1" applyBorder="1" applyAlignment="1">
      <alignment vertical="center"/>
    </xf>
    <xf numFmtId="0" fontId="2" fillId="0" borderId="0" xfId="1" applyFont="1" applyBorder="1" applyAlignment="1">
      <alignment vertical="center" readingOrder="2"/>
    </xf>
    <xf numFmtId="0" fontId="3" fillId="2" borderId="6" xfId="1" applyFont="1" applyFill="1" applyBorder="1" applyAlignment="1">
      <alignment horizontal="center" vertical="center" readingOrder="1"/>
    </xf>
    <xf numFmtId="164" fontId="3" fillId="2" borderId="6" xfId="1" applyNumberFormat="1" applyFont="1" applyFill="1" applyBorder="1" applyAlignment="1">
      <alignment horizontal="center" vertical="center" readingOrder="1"/>
    </xf>
    <xf numFmtId="1" fontId="3" fillId="2" borderId="6" xfId="1" applyNumberFormat="1" applyFont="1" applyFill="1" applyBorder="1" applyAlignment="1">
      <alignment horizontal="center" vertical="center" readingOrder="1"/>
    </xf>
    <xf numFmtId="0" fontId="3" fillId="3" borderId="6" xfId="1" applyFont="1" applyFill="1" applyBorder="1" applyAlignment="1">
      <alignment horizontal="center" vertical="center" readingOrder="1"/>
    </xf>
    <xf numFmtId="164" fontId="3" fillId="3" borderId="6" xfId="0" applyNumberFormat="1" applyFont="1" applyFill="1" applyBorder="1" applyAlignment="1">
      <alignment horizontal="center" vertical="center"/>
    </xf>
    <xf numFmtId="1" fontId="3" fillId="3" borderId="6" xfId="1" applyNumberFormat="1" applyFont="1" applyFill="1" applyBorder="1" applyAlignment="1">
      <alignment horizontal="center" vertical="center" readingOrder="1"/>
    </xf>
    <xf numFmtId="164" fontId="3" fillId="2" borderId="6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4" fillId="4" borderId="12" xfId="2" applyFont="1" applyFill="1" applyBorder="1" applyAlignment="1">
      <alignment horizontal="center" vertical="center" wrapText="1"/>
    </xf>
    <xf numFmtId="1" fontId="12" fillId="4" borderId="12" xfId="2" applyNumberFormat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1" fontId="12" fillId="2" borderId="16" xfId="2" applyNumberFormat="1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1" fontId="12" fillId="3" borderId="12" xfId="2" applyNumberFormat="1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 readingOrder="1"/>
    </xf>
    <xf numFmtId="164" fontId="3" fillId="3" borderId="8" xfId="0" applyNumberFormat="1" applyFont="1" applyFill="1" applyBorder="1" applyAlignment="1">
      <alignment horizontal="center" vertical="center"/>
    </xf>
    <xf numFmtId="1" fontId="3" fillId="3" borderId="8" xfId="1" applyNumberFormat="1" applyFont="1" applyFill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 readingOrder="1"/>
    </xf>
    <xf numFmtId="0" fontId="4" fillId="5" borderId="5" xfId="1" applyFont="1" applyFill="1" applyBorder="1" applyAlignment="1">
      <alignment horizontal="center" vertical="center" wrapText="1" readingOrder="1"/>
    </xf>
    <xf numFmtId="0" fontId="4" fillId="5" borderId="8" xfId="1" applyFont="1" applyFill="1" applyBorder="1" applyAlignment="1">
      <alignment horizontal="center" vertical="center" wrapText="1" readingOrder="1"/>
    </xf>
    <xf numFmtId="0" fontId="2" fillId="5" borderId="4" xfId="1" applyFont="1" applyFill="1" applyBorder="1" applyAlignment="1">
      <alignment horizontal="center" vertical="center" wrapText="1" readingOrder="2"/>
    </xf>
    <xf numFmtId="0" fontId="2" fillId="5" borderId="4" xfId="0" applyFont="1" applyFill="1" applyBorder="1" applyAlignment="1">
      <alignment horizontal="center" vertical="center" wrapText="1" readingOrder="2"/>
    </xf>
    <xf numFmtId="0" fontId="4" fillId="5" borderId="8" xfId="0" applyFont="1" applyFill="1" applyBorder="1" applyAlignment="1">
      <alignment horizontal="center" vertical="center" wrapText="1" readingOrder="1"/>
    </xf>
    <xf numFmtId="0" fontId="4" fillId="5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textRotation="135" wrapText="1"/>
    </xf>
    <xf numFmtId="0" fontId="12" fillId="0" borderId="0" xfId="0" applyFont="1" applyBorder="1" applyAlignment="1">
      <alignment horizontal="center" vertical="center" textRotation="135" wrapText="1"/>
    </xf>
    <xf numFmtId="0" fontId="4" fillId="3" borderId="11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 readingOrder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1" fontId="14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" fontId="4" fillId="5" borderId="6" xfId="2" applyNumberFormat="1" applyFont="1" applyFill="1" applyBorder="1" applyAlignment="1">
      <alignment horizontal="center" vertical="center"/>
    </xf>
    <xf numFmtId="1" fontId="4" fillId="5" borderId="8" xfId="2" applyNumberFormat="1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 wrapText="1"/>
    </xf>
    <xf numFmtId="1" fontId="12" fillId="2" borderId="11" xfId="2" applyNumberFormat="1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4" fillId="5" borderId="14" xfId="2" applyFont="1" applyFill="1" applyBorder="1" applyAlignment="1">
      <alignment horizontal="center" vertical="center" wrapText="1"/>
    </xf>
    <xf numFmtId="1" fontId="12" fillId="5" borderId="14" xfId="2" applyNumberFormat="1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1" fontId="12" fillId="2" borderId="13" xfId="2" applyNumberFormat="1" applyFont="1" applyFill="1" applyBorder="1" applyAlignment="1">
      <alignment horizontal="center" vertical="center" wrapText="1"/>
    </xf>
    <xf numFmtId="0" fontId="12" fillId="2" borderId="13" xfId="2" applyFont="1" applyFill="1" applyBorder="1" applyAlignment="1">
      <alignment horizontal="center" vertical="center" wrapText="1"/>
    </xf>
    <xf numFmtId="0" fontId="4" fillId="5" borderId="15" xfId="2" applyFont="1" applyFill="1" applyBorder="1" applyAlignment="1">
      <alignment horizontal="center" vertical="center" wrapText="1"/>
    </xf>
    <xf numFmtId="1" fontId="12" fillId="5" borderId="15" xfId="2" applyNumberFormat="1" applyFont="1" applyFill="1" applyBorder="1" applyAlignment="1">
      <alignment horizontal="center" vertical="center" wrapText="1"/>
    </xf>
    <xf numFmtId="0" fontId="12" fillId="5" borderId="15" xfId="2" applyFont="1" applyFill="1" applyBorder="1" applyAlignment="1">
      <alignment horizontal="center" vertical="center" wrapText="1"/>
    </xf>
    <xf numFmtId="0" fontId="4" fillId="5" borderId="17" xfId="2" applyFont="1" applyFill="1" applyBorder="1" applyAlignment="1">
      <alignment horizontal="center" vertical="center" wrapText="1"/>
    </xf>
    <xf numFmtId="1" fontId="12" fillId="5" borderId="17" xfId="2" applyNumberFormat="1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 readingOrder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" fontId="4" fillId="5" borderId="6" xfId="2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textRotation="180" wrapText="1"/>
    </xf>
    <xf numFmtId="0" fontId="4" fillId="0" borderId="0" xfId="2" applyFont="1" applyBorder="1" applyAlignment="1">
      <alignment horizontal="center" vertical="center" wrapText="1"/>
    </xf>
    <xf numFmtId="1" fontId="12" fillId="0" borderId="0" xfId="2" applyNumberFormat="1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textRotation="90" wrapText="1"/>
    </xf>
    <xf numFmtId="0" fontId="4" fillId="4" borderId="13" xfId="2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164" fontId="4" fillId="3" borderId="9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readingOrder="1"/>
    </xf>
    <xf numFmtId="1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1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readingOrder="1"/>
    </xf>
    <xf numFmtId="0" fontId="4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/>
    </xf>
    <xf numFmtId="1" fontId="4" fillId="5" borderId="7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textRotation="180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4" fillId="2" borderId="6" xfId="2" applyFont="1" applyFill="1" applyBorder="1" applyAlignment="1">
      <alignment horizontal="center" vertical="center" wrapText="1"/>
    </xf>
    <xf numFmtId="1" fontId="12" fillId="2" borderId="6" xfId="2" applyNumberFormat="1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1" fontId="12" fillId="3" borderId="6" xfId="2" applyNumberFormat="1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1" fontId="12" fillId="4" borderId="6" xfId="2" applyNumberFormat="1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1" fontId="12" fillId="5" borderId="6" xfId="2" applyNumberFormat="1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center" vertical="center" wrapText="1"/>
    </xf>
    <xf numFmtId="1" fontId="12" fillId="5" borderId="8" xfId="2" applyNumberFormat="1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textRotation="180" wrapText="1"/>
    </xf>
    <xf numFmtId="0" fontId="4" fillId="0" borderId="0" xfId="2" applyFont="1" applyFill="1" applyBorder="1" applyAlignment="1">
      <alignment horizontal="center" vertical="center" wrapText="1"/>
    </xf>
    <xf numFmtId="1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textRotation="90" wrapText="1"/>
    </xf>
    <xf numFmtId="0" fontId="4" fillId="0" borderId="1" xfId="2" applyFont="1" applyFill="1" applyBorder="1" applyAlignment="1">
      <alignment horizontal="center" vertical="center" textRotation="180" wrapText="1"/>
    </xf>
    <xf numFmtId="0" fontId="4" fillId="0" borderId="1" xfId="2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textRotation="90" wrapText="1"/>
    </xf>
    <xf numFmtId="0" fontId="10" fillId="0" borderId="1" xfId="0" applyFont="1" applyBorder="1"/>
    <xf numFmtId="0" fontId="3" fillId="0" borderId="0" xfId="1" applyFont="1" applyFill="1" applyBorder="1" applyAlignment="1">
      <alignment horizontal="center" vertical="center" readingOrder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 readingOrder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 readingOrder="2"/>
    </xf>
    <xf numFmtId="0" fontId="2" fillId="0" borderId="3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readingOrder="2"/>
    </xf>
    <xf numFmtId="0" fontId="2" fillId="0" borderId="0" xfId="1" applyFont="1" applyBorder="1" applyAlignment="1">
      <alignment horizontal="right" vertical="center" readingOrder="2"/>
    </xf>
    <xf numFmtId="0" fontId="4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3" fillId="0" borderId="0" xfId="1" applyFont="1" applyBorder="1" applyAlignment="1">
      <alignment horizontal="center" vertical="center" wrapText="1" readingOrder="2"/>
    </xf>
    <xf numFmtId="0" fontId="3" fillId="0" borderId="0" xfId="1" applyFont="1" applyBorder="1" applyAlignment="1">
      <alignment horizontal="right" vertical="center" readingOrder="2"/>
    </xf>
    <xf numFmtId="0" fontId="3" fillId="0" borderId="0" xfId="1" applyFont="1" applyBorder="1" applyAlignment="1">
      <alignment horizontal="left" vertical="center" readingOrder="1"/>
    </xf>
    <xf numFmtId="0" fontId="5" fillId="0" borderId="1" xfId="0" applyFont="1" applyBorder="1" applyAlignment="1">
      <alignment horizontal="right"/>
    </xf>
    <xf numFmtId="0" fontId="3" fillId="0" borderId="0" xfId="1" applyFont="1" applyBorder="1" applyAlignment="1">
      <alignment horizontal="center" vertical="center" readingOrder="1"/>
    </xf>
    <xf numFmtId="0" fontId="2" fillId="0" borderId="0" xfId="1" applyFont="1" applyBorder="1" applyAlignment="1">
      <alignment horizontal="left" vertical="center" readingOrder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 textRotation="135" wrapText="1"/>
    </xf>
    <xf numFmtId="0" fontId="12" fillId="2" borderId="2" xfId="0" applyFont="1" applyFill="1" applyBorder="1" applyAlignment="1">
      <alignment horizontal="center" vertical="center" textRotation="135" wrapText="1"/>
    </xf>
    <xf numFmtId="0" fontId="12" fillId="2" borderId="9" xfId="0" applyFont="1" applyFill="1" applyBorder="1" applyAlignment="1">
      <alignment horizontal="center" vertical="center" textRotation="135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textRotation="135" wrapText="1" readingOrder="1"/>
    </xf>
    <xf numFmtId="0" fontId="4" fillId="5" borderId="5" xfId="0" applyFont="1" applyFill="1" applyBorder="1" applyAlignment="1">
      <alignment horizontal="center" vertical="center" textRotation="135" wrapText="1" readingOrder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 readingOrder="1"/>
    </xf>
    <xf numFmtId="0" fontId="4" fillId="5" borderId="5" xfId="0" applyFont="1" applyFill="1" applyBorder="1" applyAlignment="1">
      <alignment horizontal="center" vertical="center" wrapText="1" readingOrder="1"/>
    </xf>
    <xf numFmtId="0" fontId="12" fillId="5" borderId="10" xfId="0" applyFont="1" applyFill="1" applyBorder="1" applyAlignment="1">
      <alignment horizontal="center" vertical="center" wrapText="1" readingOrder="1"/>
    </xf>
    <xf numFmtId="0" fontId="12" fillId="5" borderId="5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textRotation="135" wrapText="1"/>
    </xf>
    <xf numFmtId="0" fontId="12" fillId="2" borderId="5" xfId="0" applyFont="1" applyFill="1" applyBorder="1" applyAlignment="1">
      <alignment horizontal="center" vertical="center" textRotation="135" wrapText="1"/>
    </xf>
    <xf numFmtId="0" fontId="12" fillId="2" borderId="16" xfId="0" applyFont="1" applyFill="1" applyBorder="1" applyAlignment="1">
      <alignment horizontal="center" vertical="center" textRotation="135" wrapText="1"/>
    </xf>
    <xf numFmtId="0" fontId="12" fillId="2" borderId="12" xfId="0" applyFont="1" applyFill="1" applyBorder="1" applyAlignment="1">
      <alignment horizontal="center" vertical="center" textRotation="135" wrapText="1"/>
    </xf>
    <xf numFmtId="0" fontId="12" fillId="2" borderId="15" xfId="0" applyFont="1" applyFill="1" applyBorder="1" applyAlignment="1">
      <alignment horizontal="center" vertical="center" textRotation="135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 readingOrder="1"/>
    </xf>
    <xf numFmtId="0" fontId="4" fillId="5" borderId="8" xfId="0" applyFont="1" applyFill="1" applyBorder="1" applyAlignment="1">
      <alignment horizontal="center" vertical="center" wrapText="1" readingOrder="1"/>
    </xf>
    <xf numFmtId="0" fontId="12" fillId="5" borderId="4" xfId="0" applyFont="1" applyFill="1" applyBorder="1" applyAlignment="1">
      <alignment horizontal="center" vertical="center" wrapText="1" readingOrder="1"/>
    </xf>
    <xf numFmtId="0" fontId="12" fillId="5" borderId="8" xfId="0" applyFont="1" applyFill="1" applyBorder="1" applyAlignment="1">
      <alignment horizontal="center" vertical="center" wrapText="1" readingOrder="1"/>
    </xf>
    <xf numFmtId="0" fontId="4" fillId="5" borderId="4" xfId="0" applyFont="1" applyFill="1" applyBorder="1" applyAlignment="1">
      <alignment horizontal="center" vertical="center" textRotation="135" wrapText="1" readingOrder="1"/>
    </xf>
    <xf numFmtId="0" fontId="4" fillId="5" borderId="8" xfId="0" applyFont="1" applyFill="1" applyBorder="1" applyAlignment="1">
      <alignment horizontal="center" vertical="center" textRotation="135" wrapText="1" readingOrder="1"/>
    </xf>
    <xf numFmtId="0" fontId="4" fillId="3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textRotation="135" wrapText="1"/>
    </xf>
    <xf numFmtId="0" fontId="12" fillId="2" borderId="17" xfId="0" applyFont="1" applyFill="1" applyBorder="1" applyAlignment="1">
      <alignment horizontal="center" vertical="center" textRotation="135" wrapText="1"/>
    </xf>
    <xf numFmtId="0" fontId="4" fillId="3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textRotation="135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 readingOrder="1"/>
    </xf>
    <xf numFmtId="0" fontId="4" fillId="5" borderId="7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 readingOrder="2"/>
    </xf>
    <xf numFmtId="0" fontId="2" fillId="5" borderId="6" xfId="0" applyFont="1" applyFill="1" applyBorder="1" applyAlignment="1">
      <alignment horizontal="center" vertical="center" wrapText="1" readingOrder="2"/>
    </xf>
    <xf numFmtId="0" fontId="2" fillId="5" borderId="4" xfId="0" applyFont="1" applyFill="1" applyBorder="1" applyAlignment="1">
      <alignment horizontal="center" vertical="center" readingOrder="2"/>
    </xf>
    <xf numFmtId="0" fontId="4" fillId="5" borderId="6" xfId="0" applyFont="1" applyFill="1" applyBorder="1" applyAlignment="1">
      <alignment horizontal="center" vertical="center" readingOrder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 readingOrder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49" fontId="12" fillId="5" borderId="10" xfId="0" applyNumberFormat="1" applyFont="1" applyFill="1" applyBorder="1" applyAlignment="1">
      <alignment horizontal="center"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textRotation="180" wrapText="1"/>
    </xf>
    <xf numFmtId="0" fontId="12" fillId="3" borderId="12" xfId="0" applyFont="1" applyFill="1" applyBorder="1" applyAlignment="1">
      <alignment horizontal="center" vertical="center" textRotation="180" wrapText="1"/>
    </xf>
    <xf numFmtId="0" fontId="12" fillId="3" borderId="17" xfId="0" applyFont="1" applyFill="1" applyBorder="1" applyAlignment="1">
      <alignment horizontal="center" vertical="center" textRotation="180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textRotation="180" wrapText="1"/>
    </xf>
    <xf numFmtId="0" fontId="12" fillId="3" borderId="10" xfId="0" applyFont="1" applyFill="1" applyBorder="1" applyAlignment="1">
      <alignment horizontal="center" vertical="center" textRotation="180" wrapText="1"/>
    </xf>
    <xf numFmtId="0" fontId="12" fillId="3" borderId="2" xfId="0" applyFont="1" applyFill="1" applyBorder="1" applyAlignment="1">
      <alignment horizontal="center" vertical="center" textRotation="180" wrapText="1"/>
    </xf>
    <xf numFmtId="0" fontId="12" fillId="3" borderId="5" xfId="0" applyFont="1" applyFill="1" applyBorder="1" applyAlignment="1">
      <alignment horizontal="center" vertical="center" textRotation="180" wrapText="1"/>
    </xf>
    <xf numFmtId="0" fontId="12" fillId="5" borderId="10" xfId="0" applyFont="1" applyFill="1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textRotation="90" wrapText="1"/>
    </xf>
    <xf numFmtId="0" fontId="12" fillId="5" borderId="5" xfId="0" applyFont="1" applyFill="1" applyBorder="1" applyAlignment="1">
      <alignment horizontal="center" vertical="center" textRotation="90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49" fontId="12" fillId="5" borderId="10" xfId="0" applyNumberFormat="1" applyFont="1" applyFill="1" applyBorder="1" applyAlignment="1">
      <alignment horizontal="center" vertical="center" textRotation="180" wrapText="1"/>
    </xf>
    <xf numFmtId="49" fontId="12" fillId="5" borderId="2" xfId="0" applyNumberFormat="1" applyFont="1" applyFill="1" applyBorder="1" applyAlignment="1">
      <alignment horizontal="center" vertical="center" textRotation="180" wrapText="1"/>
    </xf>
    <xf numFmtId="49" fontId="12" fillId="5" borderId="5" xfId="0" applyNumberFormat="1" applyFont="1" applyFill="1" applyBorder="1" applyAlignment="1">
      <alignment horizontal="center" vertical="center" textRotation="180" wrapText="1"/>
    </xf>
    <xf numFmtId="0" fontId="2" fillId="0" borderId="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textRotation="90" wrapText="1"/>
    </xf>
    <xf numFmtId="0" fontId="12" fillId="3" borderId="12" xfId="0" applyFont="1" applyFill="1" applyBorder="1" applyAlignment="1">
      <alignment horizontal="center" vertical="center" textRotation="90" wrapText="1"/>
    </xf>
    <xf numFmtId="0" fontId="12" fillId="3" borderId="17" xfId="0" applyFont="1" applyFill="1" applyBorder="1" applyAlignment="1">
      <alignment horizontal="center" vertical="center" textRotation="90" wrapText="1"/>
    </xf>
    <xf numFmtId="0" fontId="12" fillId="3" borderId="11" xfId="0" applyFont="1" applyFill="1" applyBorder="1" applyAlignment="1">
      <alignment horizontal="center" vertical="center" textRotation="90" wrapText="1"/>
    </xf>
    <xf numFmtId="0" fontId="12" fillId="5" borderId="10" xfId="0" applyFont="1" applyFill="1" applyBorder="1" applyAlignment="1">
      <alignment horizontal="center" vertical="center" textRotation="90"/>
    </xf>
    <xf numFmtId="0" fontId="12" fillId="5" borderId="2" xfId="0" applyFont="1" applyFill="1" applyBorder="1" applyAlignment="1">
      <alignment horizontal="center" vertical="center" textRotation="90"/>
    </xf>
    <xf numFmtId="0" fontId="12" fillId="5" borderId="5" xfId="0" applyFont="1" applyFill="1" applyBorder="1" applyAlignment="1">
      <alignment horizontal="center" vertical="center" textRotation="90"/>
    </xf>
    <xf numFmtId="0" fontId="12" fillId="3" borderId="7" xfId="0" applyFont="1" applyFill="1" applyBorder="1" applyAlignment="1">
      <alignment horizontal="center" vertical="center" textRotation="90" wrapText="1"/>
    </xf>
    <xf numFmtId="1" fontId="11" fillId="0" borderId="0" xfId="2" applyNumberFormat="1" applyFont="1" applyFill="1" applyAlignment="1">
      <alignment horizontal="center" vertical="center"/>
    </xf>
    <xf numFmtId="1" fontId="3" fillId="0" borderId="0" xfId="2" applyNumberFormat="1" applyFont="1" applyFill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49" fontId="4" fillId="5" borderId="10" xfId="2" applyNumberFormat="1" applyFont="1" applyFill="1" applyBorder="1" applyAlignment="1">
      <alignment horizontal="center" vertical="center" textRotation="180" wrapText="1"/>
    </xf>
    <xf numFmtId="49" fontId="4" fillId="5" borderId="2" xfId="2" applyNumberFormat="1" applyFont="1" applyFill="1" applyBorder="1" applyAlignment="1">
      <alignment horizontal="center" vertical="center" textRotation="180" wrapText="1"/>
    </xf>
    <xf numFmtId="49" fontId="4" fillId="5" borderId="5" xfId="2" applyNumberFormat="1" applyFont="1" applyFill="1" applyBorder="1" applyAlignment="1">
      <alignment horizontal="center" vertical="center" textRotation="180" wrapText="1"/>
    </xf>
    <xf numFmtId="0" fontId="4" fillId="5" borderId="10" xfId="2" applyFont="1" applyFill="1" applyBorder="1" applyAlignment="1">
      <alignment horizontal="center" vertical="center" textRotation="180" wrapText="1"/>
    </xf>
    <xf numFmtId="0" fontId="4" fillId="5" borderId="2" xfId="2" applyFont="1" applyFill="1" applyBorder="1" applyAlignment="1">
      <alignment horizontal="center" vertical="center" textRotation="180" wrapText="1"/>
    </xf>
    <xf numFmtId="0" fontId="4" fillId="5" borderId="5" xfId="2" applyFont="1" applyFill="1" applyBorder="1" applyAlignment="1">
      <alignment horizontal="center" vertical="center" textRotation="180" wrapText="1"/>
    </xf>
    <xf numFmtId="49" fontId="4" fillId="5" borderId="10" xfId="2" applyNumberFormat="1" applyFont="1" applyFill="1" applyBorder="1" applyAlignment="1">
      <alignment horizontal="center" vertical="center" wrapText="1"/>
    </xf>
    <xf numFmtId="49" fontId="4" fillId="5" borderId="2" xfId="2" applyNumberFormat="1" applyFont="1" applyFill="1" applyBorder="1" applyAlignment="1">
      <alignment horizontal="center" vertical="center" wrapText="1"/>
    </xf>
    <xf numFmtId="49" fontId="4" fillId="5" borderId="5" xfId="2" applyNumberFormat="1" applyFont="1" applyFill="1" applyBorder="1" applyAlignment="1">
      <alignment horizontal="center" vertical="center" wrapText="1"/>
    </xf>
    <xf numFmtId="1" fontId="4" fillId="5" borderId="4" xfId="2" applyNumberFormat="1" applyFont="1" applyFill="1" applyBorder="1" applyAlignment="1">
      <alignment horizontal="center" vertical="center"/>
    </xf>
    <xf numFmtId="1" fontId="4" fillId="5" borderId="10" xfId="2" applyNumberFormat="1" applyFont="1" applyFill="1" applyBorder="1" applyAlignment="1">
      <alignment horizontal="center" vertical="center"/>
    </xf>
    <xf numFmtId="1" fontId="4" fillId="5" borderId="9" xfId="2" applyNumberFormat="1" applyFont="1" applyFill="1" applyBorder="1" applyAlignment="1">
      <alignment horizontal="center" vertical="center"/>
    </xf>
    <xf numFmtId="1" fontId="4" fillId="5" borderId="10" xfId="2" applyNumberFormat="1" applyFont="1" applyFill="1" applyBorder="1" applyAlignment="1">
      <alignment horizontal="center" vertical="center" wrapText="1"/>
    </xf>
    <xf numFmtId="1" fontId="4" fillId="5" borderId="2" xfId="2" applyNumberFormat="1" applyFont="1" applyFill="1" applyBorder="1" applyAlignment="1">
      <alignment horizontal="center" vertical="center" wrapText="1"/>
    </xf>
    <xf numFmtId="1" fontId="4" fillId="5" borderId="9" xfId="2" applyNumberFormat="1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textRotation="150"/>
    </xf>
    <xf numFmtId="0" fontId="4" fillId="5" borderId="2" xfId="2" applyFont="1" applyFill="1" applyBorder="1" applyAlignment="1">
      <alignment horizontal="center" vertical="center" textRotation="150"/>
    </xf>
    <xf numFmtId="0" fontId="4" fillId="5" borderId="5" xfId="2" applyFont="1" applyFill="1" applyBorder="1" applyAlignment="1">
      <alignment horizontal="center" vertical="center" textRotation="150"/>
    </xf>
    <xf numFmtId="0" fontId="4" fillId="5" borderId="10" xfId="2" applyFont="1" applyFill="1" applyBorder="1" applyAlignment="1">
      <alignment horizontal="center" vertical="center" textRotation="90"/>
    </xf>
    <xf numFmtId="0" fontId="4" fillId="5" borderId="2" xfId="2" applyFont="1" applyFill="1" applyBorder="1" applyAlignment="1">
      <alignment horizontal="center" vertical="center" textRotation="90"/>
    </xf>
    <xf numFmtId="0" fontId="4" fillId="5" borderId="5" xfId="2" applyFont="1" applyFill="1" applyBorder="1" applyAlignment="1">
      <alignment horizontal="center" vertical="center" textRotation="90"/>
    </xf>
    <xf numFmtId="0" fontId="15" fillId="5" borderId="2" xfId="0" applyFont="1" applyFill="1" applyBorder="1" applyAlignment="1">
      <alignment textRotation="90"/>
    </xf>
    <xf numFmtId="0" fontId="15" fillId="5" borderId="5" xfId="0" applyFont="1" applyFill="1" applyBorder="1" applyAlignment="1">
      <alignment textRotation="90"/>
    </xf>
    <xf numFmtId="1" fontId="4" fillId="5" borderId="6" xfId="2" applyNumberFormat="1" applyFont="1" applyFill="1" applyBorder="1" applyAlignment="1">
      <alignment horizontal="center" vertical="center"/>
    </xf>
    <xf numFmtId="1" fontId="4" fillId="5" borderId="7" xfId="2" applyNumberFormat="1" applyFont="1" applyFill="1" applyBorder="1" applyAlignment="1">
      <alignment horizontal="center" vertical="center"/>
    </xf>
    <xf numFmtId="1" fontId="4" fillId="5" borderId="7" xfId="2" applyNumberFormat="1" applyFont="1" applyFill="1" applyBorder="1" applyAlignment="1">
      <alignment horizontal="center" vertical="center" wrapText="1"/>
    </xf>
    <xf numFmtId="1" fontId="4" fillId="5" borderId="5" xfId="2" applyNumberFormat="1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 textRotation="90" wrapText="1"/>
    </xf>
    <xf numFmtId="0" fontId="4" fillId="3" borderId="2" xfId="2" applyFont="1" applyFill="1" applyBorder="1" applyAlignment="1">
      <alignment horizontal="center" vertical="center" textRotation="90" wrapText="1"/>
    </xf>
    <xf numFmtId="0" fontId="4" fillId="3" borderId="5" xfId="2" applyFont="1" applyFill="1" applyBorder="1" applyAlignment="1">
      <alignment horizontal="center" vertical="center" textRotation="90" wrapText="1"/>
    </xf>
    <xf numFmtId="0" fontId="4" fillId="3" borderId="10" xfId="2" applyFont="1" applyFill="1" applyBorder="1" applyAlignment="1">
      <alignment horizontal="center" vertical="center" textRotation="180" wrapText="1"/>
    </xf>
    <xf numFmtId="0" fontId="4" fillId="3" borderId="2" xfId="2" applyFont="1" applyFill="1" applyBorder="1" applyAlignment="1">
      <alignment horizontal="center" vertical="center" textRotation="180" wrapText="1"/>
    </xf>
    <xf numFmtId="0" fontId="4" fillId="3" borderId="5" xfId="2" applyFont="1" applyFill="1" applyBorder="1" applyAlignment="1">
      <alignment horizontal="center" vertical="center" textRotation="180" wrapText="1"/>
    </xf>
    <xf numFmtId="0" fontId="4" fillId="3" borderId="6" xfId="2" applyFont="1" applyFill="1" applyBorder="1" applyAlignment="1">
      <alignment horizontal="center" vertical="center" textRotation="90" wrapText="1"/>
    </xf>
    <xf numFmtId="0" fontId="4" fillId="3" borderId="8" xfId="2" applyFont="1" applyFill="1" applyBorder="1" applyAlignment="1">
      <alignment horizontal="center" vertical="center" textRotation="90" wrapText="1"/>
    </xf>
    <xf numFmtId="0" fontId="4" fillId="3" borderId="6" xfId="2" applyFont="1" applyFill="1" applyBorder="1" applyAlignment="1">
      <alignment horizontal="center" vertical="center" textRotation="180" wrapText="1"/>
    </xf>
    <xf numFmtId="0" fontId="4" fillId="3" borderId="8" xfId="2" applyFont="1" applyFill="1" applyBorder="1" applyAlignment="1">
      <alignment horizontal="center" vertical="center" textRotation="180" wrapText="1"/>
    </xf>
    <xf numFmtId="0" fontId="4" fillId="2" borderId="4" xfId="2" applyFont="1" applyFill="1" applyBorder="1" applyAlignment="1">
      <alignment horizontal="center" vertical="center" textRotation="180" wrapText="1"/>
    </xf>
    <xf numFmtId="0" fontId="4" fillId="2" borderId="6" xfId="2" applyFont="1" applyFill="1" applyBorder="1" applyAlignment="1">
      <alignment horizontal="center" vertical="center" textRotation="180" wrapText="1"/>
    </xf>
    <xf numFmtId="0" fontId="4" fillId="2" borderId="11" xfId="2" applyFont="1" applyFill="1" applyBorder="1" applyAlignment="1">
      <alignment horizontal="center" vertical="center" textRotation="90" wrapText="1"/>
    </xf>
    <xf numFmtId="0" fontId="4" fillId="2" borderId="12" xfId="2" applyFont="1" applyFill="1" applyBorder="1" applyAlignment="1">
      <alignment horizontal="center" vertical="center" textRotation="90" wrapText="1"/>
    </xf>
    <xf numFmtId="0" fontId="4" fillId="2" borderId="15" xfId="2" applyFont="1" applyFill="1" applyBorder="1" applyAlignment="1">
      <alignment horizontal="center" vertical="center" textRotation="90" wrapText="1"/>
    </xf>
    <xf numFmtId="0" fontId="4" fillId="2" borderId="16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180" wrapText="1"/>
    </xf>
    <xf numFmtId="0" fontId="4" fillId="2" borderId="7" xfId="2" applyFont="1" applyFill="1" applyBorder="1" applyAlignment="1">
      <alignment horizontal="center" vertical="center" textRotation="18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4" fillId="2" borderId="14" xfId="2" applyFont="1" applyFill="1" applyBorder="1" applyAlignment="1">
      <alignment horizontal="center" vertical="center" textRotation="90" wrapText="1"/>
    </xf>
    <xf numFmtId="0" fontId="4" fillId="2" borderId="8" xfId="2" applyFont="1" applyFill="1" applyBorder="1" applyAlignment="1">
      <alignment horizontal="center" vertical="center" textRotation="180" wrapText="1"/>
    </xf>
    <xf numFmtId="0" fontId="4" fillId="2" borderId="17" xfId="2" applyFont="1" applyFill="1" applyBorder="1" applyAlignment="1">
      <alignment horizontal="center" vertical="center" textRotation="90" wrapText="1"/>
    </xf>
    <xf numFmtId="0" fontId="4" fillId="2" borderId="6" xfId="2" applyFont="1" applyFill="1" applyBorder="1" applyAlignment="1">
      <alignment horizontal="center" vertical="center" textRotation="90" wrapText="1"/>
    </xf>
    <xf numFmtId="0" fontId="4" fillId="2" borderId="8" xfId="2" applyFont="1" applyFill="1" applyBorder="1" applyAlignment="1">
      <alignment horizontal="center" vertical="center" textRotation="90" wrapText="1"/>
    </xf>
    <xf numFmtId="0" fontId="4" fillId="3" borderId="13" xfId="2" applyFont="1" applyFill="1" applyBorder="1" applyAlignment="1">
      <alignment horizontal="center" vertical="center" textRotation="90" wrapText="1"/>
    </xf>
    <xf numFmtId="0" fontId="4" fillId="3" borderId="12" xfId="2" applyFont="1" applyFill="1" applyBorder="1" applyAlignment="1">
      <alignment horizontal="center" vertical="center" textRotation="90" wrapText="1"/>
    </xf>
    <xf numFmtId="0" fontId="4" fillId="3" borderId="17" xfId="2" applyFont="1" applyFill="1" applyBorder="1" applyAlignment="1">
      <alignment horizontal="center" vertical="center" textRotation="90" wrapText="1"/>
    </xf>
    <xf numFmtId="0" fontId="2" fillId="0" borderId="3" xfId="2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 readingOrder="1"/>
    </xf>
    <xf numFmtId="0" fontId="2" fillId="5" borderId="8" xfId="0" applyFont="1" applyFill="1" applyBorder="1" applyAlignment="1">
      <alignment horizontal="center" vertical="center" wrapText="1" readingOrder="1"/>
    </xf>
    <xf numFmtId="0" fontId="2" fillId="5" borderId="18" xfId="0" applyFont="1" applyFill="1" applyBorder="1" applyAlignment="1">
      <alignment horizontal="center" vertical="center" wrapText="1" readingOrder="1"/>
    </xf>
    <xf numFmtId="0" fontId="2" fillId="5" borderId="20" xfId="0" applyFont="1" applyFill="1" applyBorder="1" applyAlignment="1">
      <alignment horizontal="center" vertical="center" wrapText="1" readingOrder="1"/>
    </xf>
    <xf numFmtId="0" fontId="2" fillId="5" borderId="19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/>
    </xf>
    <xf numFmtId="1" fontId="2" fillId="0" borderId="3" xfId="2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2"/>
    <cellStyle name="عادي_ورقة2" xfId="1"/>
  </cellStyles>
  <dxfs count="0"/>
  <tableStyles count="0" defaultTableStyle="TableStyleMedium2" defaultPivotStyle="PivotStyleLight16"/>
  <colors>
    <mruColors>
      <color rgb="FFFFFFCC"/>
      <color rgb="FFCCFFCC"/>
      <color rgb="FFFFCCFF"/>
      <color rgb="FFFFCCCC"/>
      <color rgb="FF99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2"/>
  <sheetViews>
    <sheetView rightToLeft="1" tabSelected="1" zoomScaleNormal="100" workbookViewId="0">
      <selection activeCell="N3" sqref="N3:O3"/>
    </sheetView>
  </sheetViews>
  <sheetFormatPr defaultRowHeight="15" x14ac:dyDescent="0.25"/>
  <cols>
    <col min="1" max="1" width="11.5703125" customWidth="1"/>
    <col min="5" max="5" width="6.85546875" customWidth="1"/>
    <col min="6" max="6" width="11" customWidth="1"/>
    <col min="7" max="7" width="7.28515625" customWidth="1"/>
    <col min="11" max="11" width="7.85546875" customWidth="1"/>
    <col min="12" max="12" width="10.140625" bestFit="1" customWidth="1"/>
    <col min="13" max="13" width="7.85546875" customWidth="1"/>
    <col min="14" max="14" width="10.42578125" customWidth="1"/>
  </cols>
  <sheetData>
    <row r="1" spans="1:15" ht="18" x14ac:dyDescent="0.25">
      <c r="A1" s="249" t="s">
        <v>219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pans="1:15" ht="30.75" customHeight="1" x14ac:dyDescent="0.25">
      <c r="A2" s="255" t="s">
        <v>217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1:15" s="2" customFormat="1" ht="16.5" thickBot="1" x14ac:dyDescent="0.3">
      <c r="A3" s="256"/>
      <c r="B3" s="25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57"/>
      <c r="O3" s="257"/>
    </row>
    <row r="4" spans="1:15" ht="75.75" thickTop="1" x14ac:dyDescent="0.25">
      <c r="A4" s="116" t="s">
        <v>0</v>
      </c>
      <c r="B4" s="116" t="s">
        <v>1</v>
      </c>
      <c r="C4" s="116" t="s">
        <v>2</v>
      </c>
      <c r="D4" s="116" t="s">
        <v>3</v>
      </c>
      <c r="E4" s="116" t="s">
        <v>2</v>
      </c>
      <c r="F4" s="116" t="s">
        <v>4</v>
      </c>
      <c r="G4" s="116" t="s">
        <v>2</v>
      </c>
      <c r="H4" s="116" t="s">
        <v>5</v>
      </c>
      <c r="I4" s="116" t="s">
        <v>2</v>
      </c>
      <c r="J4" s="116" t="s">
        <v>6</v>
      </c>
      <c r="K4" s="116" t="s">
        <v>2</v>
      </c>
      <c r="L4" s="116" t="s">
        <v>7</v>
      </c>
      <c r="M4" s="116" t="s">
        <v>2</v>
      </c>
      <c r="N4" s="116" t="s">
        <v>8</v>
      </c>
      <c r="O4" s="116" t="s">
        <v>2</v>
      </c>
    </row>
    <row r="5" spans="1:15" ht="90" thickBot="1" x14ac:dyDescent="0.3">
      <c r="A5" s="115" t="s">
        <v>9</v>
      </c>
      <c r="B5" s="114" t="s">
        <v>10</v>
      </c>
      <c r="C5" s="114" t="s">
        <v>11</v>
      </c>
      <c r="D5" s="114" t="s">
        <v>12</v>
      </c>
      <c r="E5" s="114" t="s">
        <v>11</v>
      </c>
      <c r="F5" s="114" t="s">
        <v>13</v>
      </c>
      <c r="G5" s="114" t="s">
        <v>11</v>
      </c>
      <c r="H5" s="114" t="s">
        <v>14</v>
      </c>
      <c r="I5" s="114" t="s">
        <v>11</v>
      </c>
      <c r="J5" s="114" t="s">
        <v>15</v>
      </c>
      <c r="K5" s="114" t="s">
        <v>11</v>
      </c>
      <c r="L5" s="114" t="s">
        <v>16</v>
      </c>
      <c r="M5" s="114" t="s">
        <v>11</v>
      </c>
      <c r="N5" s="114" t="s">
        <v>17</v>
      </c>
      <c r="O5" s="114" t="s">
        <v>11</v>
      </c>
    </row>
    <row r="6" spans="1:15" ht="23.25" customHeight="1" thickTop="1" x14ac:dyDescent="0.25">
      <c r="A6" s="80">
        <v>2007</v>
      </c>
      <c r="B6" s="80">
        <v>492</v>
      </c>
      <c r="C6" s="81" t="s">
        <v>18</v>
      </c>
      <c r="D6" s="80">
        <v>4574</v>
      </c>
      <c r="E6" s="81" t="s">
        <v>18</v>
      </c>
      <c r="F6" s="82">
        <v>12163</v>
      </c>
      <c r="G6" s="81" t="s">
        <v>18</v>
      </c>
      <c r="H6" s="80">
        <v>2490</v>
      </c>
      <c r="I6" s="81" t="s">
        <v>18</v>
      </c>
      <c r="J6" s="80">
        <v>4076</v>
      </c>
      <c r="K6" s="81" t="s">
        <v>18</v>
      </c>
      <c r="L6" s="80">
        <v>63768</v>
      </c>
      <c r="M6" s="81" t="s">
        <v>18</v>
      </c>
      <c r="N6" s="80">
        <v>11744</v>
      </c>
      <c r="O6" s="81" t="s">
        <v>18</v>
      </c>
    </row>
    <row r="7" spans="1:15" ht="23.25" customHeight="1" x14ac:dyDescent="0.25">
      <c r="A7" s="83">
        <v>2009</v>
      </c>
      <c r="B7" s="83">
        <v>662</v>
      </c>
      <c r="C7" s="84">
        <v>15.996916135065975</v>
      </c>
      <c r="D7" s="83">
        <v>6065</v>
      </c>
      <c r="E7" s="84">
        <v>15.150896229653155</v>
      </c>
      <c r="F7" s="85">
        <v>22225</v>
      </c>
      <c r="G7" s="84">
        <v>35.17629269847464</v>
      </c>
      <c r="H7" s="83">
        <v>2270</v>
      </c>
      <c r="I7" s="84">
        <v>-4.5198142887550974</v>
      </c>
      <c r="J7" s="83">
        <v>6276</v>
      </c>
      <c r="K7" s="84">
        <v>24.086455662577787</v>
      </c>
      <c r="L7" s="83">
        <v>119035</v>
      </c>
      <c r="M7" s="84">
        <v>36.626813665987193</v>
      </c>
      <c r="N7" s="83">
        <v>23446</v>
      </c>
      <c r="O7" s="84">
        <v>41.294858566123025</v>
      </c>
    </row>
    <row r="8" spans="1:15" ht="23.25" customHeight="1" x14ac:dyDescent="0.25">
      <c r="A8" s="80">
        <v>2010</v>
      </c>
      <c r="B8" s="80">
        <v>751</v>
      </c>
      <c r="C8" s="86">
        <v>13.444108761329304</v>
      </c>
      <c r="D8" s="80">
        <v>6071</v>
      </c>
      <c r="E8" s="86">
        <v>9.8928276999174614E-2</v>
      </c>
      <c r="F8" s="82">
        <v>25438</v>
      </c>
      <c r="G8" s="86">
        <v>14.456692913385822</v>
      </c>
      <c r="H8" s="80">
        <v>3050</v>
      </c>
      <c r="I8" s="86">
        <v>34.361233480176224</v>
      </c>
      <c r="J8" s="80">
        <v>8943</v>
      </c>
      <c r="K8" s="86">
        <v>42.495219885277237</v>
      </c>
      <c r="L8" s="80">
        <v>144854</v>
      </c>
      <c r="M8" s="86">
        <v>21.690259167471766</v>
      </c>
      <c r="N8" s="80">
        <v>30172</v>
      </c>
      <c r="O8" s="86">
        <v>28.687196110210692</v>
      </c>
    </row>
    <row r="9" spans="1:15" ht="23.25" customHeight="1" x14ac:dyDescent="0.25">
      <c r="A9" s="83">
        <v>2011</v>
      </c>
      <c r="B9" s="83">
        <v>929</v>
      </c>
      <c r="C9" s="84">
        <v>23.701731025299594</v>
      </c>
      <c r="D9" s="83">
        <v>7109</v>
      </c>
      <c r="E9" s="84">
        <v>17.097677483116456</v>
      </c>
      <c r="F9" s="85">
        <v>25577</v>
      </c>
      <c r="G9" s="84">
        <v>0.54642660586523562</v>
      </c>
      <c r="H9" s="83">
        <v>3874</v>
      </c>
      <c r="I9" s="84">
        <v>27.016393442622942</v>
      </c>
      <c r="J9" s="83">
        <v>10526</v>
      </c>
      <c r="K9" s="84">
        <v>17.700995191770104</v>
      </c>
      <c r="L9" s="83">
        <v>176273</v>
      </c>
      <c r="M9" s="84">
        <v>21.690115564637495</v>
      </c>
      <c r="N9" s="83">
        <v>53471</v>
      </c>
      <c r="O9" s="84">
        <v>77.220601882540109</v>
      </c>
    </row>
    <row r="10" spans="1:15" ht="23.25" customHeight="1" x14ac:dyDescent="0.25">
      <c r="A10" s="80">
        <v>2012</v>
      </c>
      <c r="B10" s="80">
        <v>1084</v>
      </c>
      <c r="C10" s="86">
        <v>16.684607104413345</v>
      </c>
      <c r="D10" s="80">
        <v>7491</v>
      </c>
      <c r="E10" s="86">
        <v>5.3734702489801549</v>
      </c>
      <c r="F10" s="82">
        <v>32454</v>
      </c>
      <c r="G10" s="86">
        <v>26.887437932517486</v>
      </c>
      <c r="H10" s="80">
        <v>4474</v>
      </c>
      <c r="I10" s="86">
        <v>15.487867836861142</v>
      </c>
      <c r="J10" s="80">
        <v>12176</v>
      </c>
      <c r="K10" s="86">
        <v>15.675470264107915</v>
      </c>
      <c r="L10" s="80">
        <v>211492</v>
      </c>
      <c r="M10" s="86">
        <v>19.979804053939063</v>
      </c>
      <c r="N10" s="80">
        <v>64943</v>
      </c>
      <c r="O10" s="86">
        <v>21.454620261450131</v>
      </c>
    </row>
    <row r="11" spans="1:15" ht="23.25" customHeight="1" x14ac:dyDescent="0.25">
      <c r="A11" s="83">
        <v>2013</v>
      </c>
      <c r="B11" s="83">
        <v>1267</v>
      </c>
      <c r="C11" s="84">
        <v>16.881918819188186</v>
      </c>
      <c r="D11" s="83">
        <v>8830</v>
      </c>
      <c r="E11" s="84">
        <v>17.87478307302095</v>
      </c>
      <c r="F11" s="85">
        <v>50297</v>
      </c>
      <c r="G11" s="84">
        <v>54.979355395328753</v>
      </c>
      <c r="H11" s="83">
        <v>6321</v>
      </c>
      <c r="I11" s="84">
        <v>41.282968261063928</v>
      </c>
      <c r="J11" s="83">
        <v>14059</v>
      </c>
      <c r="K11" s="84">
        <v>15.464848883048617</v>
      </c>
      <c r="L11" s="83">
        <v>261392</v>
      </c>
      <c r="M11" s="84">
        <v>23.594273069430514</v>
      </c>
      <c r="N11" s="83">
        <v>69390</v>
      </c>
      <c r="O11" s="84">
        <v>6.847543230217255</v>
      </c>
    </row>
    <row r="12" spans="1:15" ht="23.25" customHeight="1" x14ac:dyDescent="0.25">
      <c r="A12" s="80">
        <v>2015</v>
      </c>
      <c r="B12" s="80">
        <v>1296</v>
      </c>
      <c r="C12" s="86">
        <v>1.1379608997753365</v>
      </c>
      <c r="D12" s="80">
        <v>8182</v>
      </c>
      <c r="E12" s="86">
        <v>-3.7392179267931924</v>
      </c>
      <c r="F12" s="82">
        <v>37822</v>
      </c>
      <c r="G12" s="86">
        <v>-13.283607159639232</v>
      </c>
      <c r="H12" s="80">
        <v>4922</v>
      </c>
      <c r="I12" s="86">
        <v>-11.757478481072681</v>
      </c>
      <c r="J12" s="80">
        <v>14294</v>
      </c>
      <c r="K12" s="86">
        <v>0.8322999517727192</v>
      </c>
      <c r="L12" s="80">
        <v>417199</v>
      </c>
      <c r="M12" s="86">
        <v>26.335523280968509</v>
      </c>
      <c r="N12" s="80">
        <v>99975</v>
      </c>
      <c r="O12" s="86">
        <v>20.03206085615863</v>
      </c>
    </row>
    <row r="13" spans="1:15" ht="24" customHeight="1" x14ac:dyDescent="0.25">
      <c r="A13" s="83">
        <v>2016</v>
      </c>
      <c r="B13" s="83">
        <v>1484</v>
      </c>
      <c r="C13" s="84">
        <v>14.506172839506178</v>
      </c>
      <c r="D13" s="83">
        <v>9132</v>
      </c>
      <c r="E13" s="84">
        <v>11.610853092153505</v>
      </c>
      <c r="F13" s="85">
        <v>44475</v>
      </c>
      <c r="G13" s="84">
        <v>17.590291364814135</v>
      </c>
      <c r="H13" s="83">
        <v>7749</v>
      </c>
      <c r="I13" s="84">
        <v>57.436001625355544</v>
      </c>
      <c r="J13" s="83">
        <v>16736</v>
      </c>
      <c r="K13" s="84">
        <v>17.084091227088294</v>
      </c>
      <c r="L13" s="83">
        <v>356557</v>
      </c>
      <c r="M13" s="84">
        <v>-14.535509433148206</v>
      </c>
      <c r="N13" s="83">
        <v>122437</v>
      </c>
      <c r="O13" s="84">
        <v>22.467616904226048</v>
      </c>
    </row>
    <row r="14" spans="1:15" ht="24" customHeight="1" x14ac:dyDescent="0.25">
      <c r="A14" s="80">
        <v>2017</v>
      </c>
      <c r="B14" s="80">
        <v>1618</v>
      </c>
      <c r="C14" s="86">
        <v>9.0296495956873315</v>
      </c>
      <c r="D14" s="80">
        <v>10167</v>
      </c>
      <c r="E14" s="86">
        <v>11.333771353482263</v>
      </c>
      <c r="F14" s="82">
        <v>43024</v>
      </c>
      <c r="G14" s="86">
        <v>-3.2625070264193425</v>
      </c>
      <c r="H14" s="80">
        <v>6125</v>
      </c>
      <c r="I14" s="86">
        <v>-20.95754290876242</v>
      </c>
      <c r="J14" s="80">
        <v>11918</v>
      </c>
      <c r="K14" s="86">
        <v>-28.788240917782019</v>
      </c>
      <c r="L14" s="80">
        <v>316484</v>
      </c>
      <c r="M14" s="86">
        <v>-11.238876252604769</v>
      </c>
      <c r="N14" s="80">
        <v>113511</v>
      </c>
      <c r="O14" s="86">
        <v>-7.2902798990501196</v>
      </c>
    </row>
    <row r="15" spans="1:15" ht="24" customHeight="1" thickBot="1" x14ac:dyDescent="0.3">
      <c r="A15" s="103">
        <v>2018</v>
      </c>
      <c r="B15" s="103">
        <v>1666</v>
      </c>
      <c r="C15" s="104">
        <f>B15/B14*100-100</f>
        <v>2.9666254635352374</v>
      </c>
      <c r="D15" s="103">
        <v>8920</v>
      </c>
      <c r="E15" s="104">
        <f>D15/D14*100-100</f>
        <v>-12.265171633716932</v>
      </c>
      <c r="F15" s="105">
        <v>37860</v>
      </c>
      <c r="G15" s="104">
        <f>F15/F14*100-100</f>
        <v>-12.002603198214942</v>
      </c>
      <c r="H15" s="103">
        <v>6097</v>
      </c>
      <c r="I15" s="104">
        <f>H15/H14*100-100</f>
        <v>-0.45714285714285552</v>
      </c>
      <c r="J15" s="103">
        <v>10696</v>
      </c>
      <c r="K15" s="104">
        <f>J15/J14*100-100</f>
        <v>-10.253398221178045</v>
      </c>
      <c r="L15" s="103">
        <v>266593</v>
      </c>
      <c r="M15" s="104">
        <f>L15/L14*100-100</f>
        <v>-15.764146054776859</v>
      </c>
      <c r="N15" s="103">
        <v>56577</v>
      </c>
      <c r="O15" s="104">
        <f>N15/N14*100-100</f>
        <v>-50.157253482041384</v>
      </c>
    </row>
    <row r="16" spans="1:15" ht="16.5" thickTop="1" x14ac:dyDescent="0.25">
      <c r="A16" s="235">
        <v>2008</v>
      </c>
      <c r="B16" s="258" t="s">
        <v>220</v>
      </c>
      <c r="C16" s="258"/>
      <c r="D16" s="258"/>
      <c r="E16" s="258"/>
      <c r="F16" s="258"/>
    </row>
    <row r="17" spans="1:12" ht="15.75" x14ac:dyDescent="0.25">
      <c r="A17" s="235">
        <v>2014</v>
      </c>
      <c r="B17" s="254" t="s">
        <v>221</v>
      </c>
      <c r="C17" s="254"/>
      <c r="D17" s="254"/>
      <c r="E17" s="254"/>
      <c r="F17" s="254"/>
    </row>
    <row r="18" spans="1:12" ht="15.75" x14ac:dyDescent="0.25">
      <c r="L18" s="177"/>
    </row>
    <row r="19" spans="1:12" ht="18.75" x14ac:dyDescent="0.3">
      <c r="E19" s="176"/>
    </row>
    <row r="22" spans="1:12" ht="15.75" x14ac:dyDescent="0.25">
      <c r="F22" s="2"/>
    </row>
  </sheetData>
  <mergeCells count="6">
    <mergeCell ref="B17:F17"/>
    <mergeCell ref="A1:O1"/>
    <mergeCell ref="A2:O2"/>
    <mergeCell ref="A3:B3"/>
    <mergeCell ref="N3:O3"/>
    <mergeCell ref="B16:F16"/>
  </mergeCells>
  <printOptions horizontalCentered="1"/>
  <pageMargins left="0.43307086614173229" right="0.43307086614173229" top="0.74803149606299213" bottom="0.74803149606299213" header="0.31496062992125984" footer="0.31496062992125984"/>
  <pageSetup paperSize="9" firstPageNumber="5" orientation="landscape" useFirstPageNumber="1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9"/>
  <sheetViews>
    <sheetView rightToLeft="1" zoomScaleNormal="100" workbookViewId="0">
      <selection activeCell="O3" sqref="O3:P3"/>
    </sheetView>
  </sheetViews>
  <sheetFormatPr defaultRowHeight="25.5" customHeight="1" x14ac:dyDescent="0.2"/>
  <cols>
    <col min="1" max="1" width="7.28515625" style="185" customWidth="1"/>
    <col min="2" max="2" width="11.28515625" style="6" customWidth="1"/>
    <col min="3" max="3" width="10.140625" style="6" customWidth="1"/>
    <col min="4" max="4" width="9.42578125" style="6" customWidth="1"/>
    <col min="5" max="5" width="8.7109375" style="6" customWidth="1"/>
    <col min="6" max="6" width="10.85546875" style="6" customWidth="1"/>
    <col min="7" max="7" width="6.85546875" style="6" customWidth="1"/>
    <col min="8" max="8" width="8" style="6" customWidth="1"/>
    <col min="9" max="9" width="6.85546875" style="6" customWidth="1"/>
    <col min="10" max="10" width="10" style="6" customWidth="1"/>
    <col min="11" max="11" width="6.85546875" style="6" customWidth="1"/>
    <col min="12" max="12" width="9.42578125" style="6" customWidth="1"/>
    <col min="13" max="13" width="6.85546875" style="6" customWidth="1"/>
    <col min="14" max="14" width="9.140625" style="6" customWidth="1"/>
    <col min="15" max="15" width="6.42578125" style="6" customWidth="1"/>
    <col min="16" max="16" width="12.5703125" style="12" customWidth="1"/>
    <col min="17" max="16384" width="9.140625" style="6"/>
  </cols>
  <sheetData>
    <row r="1" spans="1:18" ht="20.25" customHeight="1" x14ac:dyDescent="0.2">
      <c r="A1" s="249" t="s">
        <v>218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</row>
    <row r="2" spans="1:18" ht="20.25" customHeight="1" x14ac:dyDescent="0.2">
      <c r="A2" s="259" t="s">
        <v>195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</row>
    <row r="3" spans="1:18" ht="20.25" customHeight="1" thickBot="1" x14ac:dyDescent="0.25">
      <c r="A3" s="250"/>
      <c r="B3" s="25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9"/>
      <c r="O3" s="260"/>
      <c r="P3" s="260"/>
    </row>
    <row r="4" spans="1:18" ht="30.75" customHeight="1" thickTop="1" x14ac:dyDescent="0.2">
      <c r="A4" s="251" t="s">
        <v>19</v>
      </c>
      <c r="B4" s="247" t="s">
        <v>1</v>
      </c>
      <c r="C4" s="247" t="s">
        <v>20</v>
      </c>
      <c r="D4" s="247" t="s">
        <v>3</v>
      </c>
      <c r="E4" s="247" t="s">
        <v>20</v>
      </c>
      <c r="F4" s="111" t="s">
        <v>58</v>
      </c>
      <c r="G4" s="247" t="s">
        <v>20</v>
      </c>
      <c r="H4" s="247" t="s">
        <v>21</v>
      </c>
      <c r="I4" s="247" t="s">
        <v>20</v>
      </c>
      <c r="J4" s="247" t="s">
        <v>22</v>
      </c>
      <c r="K4" s="247" t="s">
        <v>20</v>
      </c>
      <c r="L4" s="111" t="s">
        <v>60</v>
      </c>
      <c r="M4" s="247" t="s">
        <v>20</v>
      </c>
      <c r="N4" s="111" t="s">
        <v>61</v>
      </c>
      <c r="O4" s="247" t="s">
        <v>20</v>
      </c>
      <c r="P4" s="244" t="s">
        <v>23</v>
      </c>
    </row>
    <row r="5" spans="1:18" ht="19.5" customHeight="1" x14ac:dyDescent="0.2">
      <c r="A5" s="252"/>
      <c r="B5" s="248"/>
      <c r="C5" s="248"/>
      <c r="D5" s="248"/>
      <c r="E5" s="248"/>
      <c r="F5" s="112" t="s">
        <v>59</v>
      </c>
      <c r="G5" s="248"/>
      <c r="H5" s="248"/>
      <c r="I5" s="248"/>
      <c r="J5" s="248"/>
      <c r="K5" s="248"/>
      <c r="L5" s="112" t="s">
        <v>59</v>
      </c>
      <c r="M5" s="248"/>
      <c r="N5" s="112" t="s">
        <v>59</v>
      </c>
      <c r="O5" s="248"/>
      <c r="P5" s="245"/>
    </row>
    <row r="6" spans="1:18" ht="70.5" customHeight="1" thickBot="1" x14ac:dyDescent="0.25">
      <c r="A6" s="253"/>
      <c r="B6" s="113" t="s">
        <v>51</v>
      </c>
      <c r="C6" s="113" t="s">
        <v>50</v>
      </c>
      <c r="D6" s="113" t="s">
        <v>52</v>
      </c>
      <c r="E6" s="113" t="s">
        <v>50</v>
      </c>
      <c r="F6" s="115" t="s">
        <v>57</v>
      </c>
      <c r="G6" s="113" t="s">
        <v>50</v>
      </c>
      <c r="H6" s="115" t="s">
        <v>53</v>
      </c>
      <c r="I6" s="113" t="s">
        <v>50</v>
      </c>
      <c r="J6" s="115" t="s">
        <v>54</v>
      </c>
      <c r="K6" s="113" t="s">
        <v>50</v>
      </c>
      <c r="L6" s="115" t="s">
        <v>56</v>
      </c>
      <c r="M6" s="113" t="s">
        <v>50</v>
      </c>
      <c r="N6" s="115" t="s">
        <v>55</v>
      </c>
      <c r="O6" s="113" t="s">
        <v>50</v>
      </c>
      <c r="P6" s="246"/>
    </row>
    <row r="7" spans="1:18" ht="21" customHeight="1" thickTop="1" x14ac:dyDescent="0.2">
      <c r="A7" s="179" t="s">
        <v>196</v>
      </c>
      <c r="B7" s="179">
        <v>7</v>
      </c>
      <c r="C7" s="180">
        <f>B7/1666*100</f>
        <v>0.42016806722689076</v>
      </c>
      <c r="D7" s="179">
        <v>107</v>
      </c>
      <c r="E7" s="180">
        <f>D7/8920*100</f>
        <v>1.1995515695067265</v>
      </c>
      <c r="F7" s="179">
        <v>346</v>
      </c>
      <c r="G7" s="180">
        <f>F7/37862*100</f>
        <v>0.91384501611114044</v>
      </c>
      <c r="H7" s="179">
        <v>11542</v>
      </c>
      <c r="I7" s="180">
        <f>H7/6097036*100</f>
        <v>0.18930509841175286</v>
      </c>
      <c r="J7" s="179">
        <v>71199</v>
      </c>
      <c r="K7" s="180">
        <f>J7/10695705*100</f>
        <v>0.66567841951512308</v>
      </c>
      <c r="L7" s="179">
        <v>4320</v>
      </c>
      <c r="M7" s="180">
        <f>L7/266592*100</f>
        <v>1.6204537270435719</v>
      </c>
      <c r="N7" s="179">
        <v>500</v>
      </c>
      <c r="O7" s="180">
        <f>N7/56577*100</f>
        <v>0.88375134772080521</v>
      </c>
      <c r="P7" s="193" t="s">
        <v>203</v>
      </c>
      <c r="R7" s="6" t="s">
        <v>203</v>
      </c>
    </row>
    <row r="8" spans="1:18" ht="21" customHeight="1" x14ac:dyDescent="0.2">
      <c r="A8" s="182" t="s">
        <v>24</v>
      </c>
      <c r="B8" s="182">
        <v>34</v>
      </c>
      <c r="C8" s="194">
        <f t="shared" ref="C8:C22" si="0">B8/1666*100</f>
        <v>2.0408163265306123</v>
      </c>
      <c r="D8" s="182">
        <v>105</v>
      </c>
      <c r="E8" s="194">
        <f>D8/8920*100</f>
        <v>1.1771300448430493</v>
      </c>
      <c r="F8" s="195">
        <v>223</v>
      </c>
      <c r="G8" s="194">
        <f t="shared" ref="G8:G22" si="1">F8/37862*100</f>
        <v>0.58898103639533039</v>
      </c>
      <c r="H8" s="196">
        <v>72093</v>
      </c>
      <c r="I8" s="194">
        <f t="shared" ref="I8:I22" si="2">H8/6097036*100</f>
        <v>1.1824270022351844</v>
      </c>
      <c r="J8" s="182">
        <v>336669</v>
      </c>
      <c r="K8" s="194">
        <f t="shared" ref="K8:K22" si="3">J8/10695705*100</f>
        <v>3.1477027461022904</v>
      </c>
      <c r="L8" s="197">
        <v>2660</v>
      </c>
      <c r="M8" s="194">
        <f t="shared" ref="M8:M22" si="4">L8/266592*100</f>
        <v>0.99777937822590324</v>
      </c>
      <c r="N8" s="182">
        <v>531</v>
      </c>
      <c r="O8" s="194">
        <f t="shared" ref="O8:O22" si="5">N8/56577*100</f>
        <v>0.9385439312794952</v>
      </c>
      <c r="P8" s="198" t="s">
        <v>25</v>
      </c>
    </row>
    <row r="9" spans="1:18" ht="21" customHeight="1" x14ac:dyDescent="0.2">
      <c r="A9" s="179" t="s">
        <v>197</v>
      </c>
      <c r="B9" s="179">
        <v>2</v>
      </c>
      <c r="C9" s="180">
        <f t="shared" si="0"/>
        <v>0.12004801920768307</v>
      </c>
      <c r="D9" s="179">
        <v>6</v>
      </c>
      <c r="E9" s="180">
        <f t="shared" ref="E9:E21" si="6">D9/8920*100</f>
        <v>6.726457399103139E-2</v>
      </c>
      <c r="F9" s="179">
        <v>7</v>
      </c>
      <c r="G9" s="180">
        <f t="shared" si="1"/>
        <v>1.8488193967566426E-2</v>
      </c>
      <c r="H9" s="179">
        <v>2784</v>
      </c>
      <c r="I9" s="180">
        <f t="shared" si="2"/>
        <v>4.5661531275196669E-2</v>
      </c>
      <c r="J9" s="179">
        <v>2784</v>
      </c>
      <c r="K9" s="180">
        <f t="shared" si="3"/>
        <v>2.6029139734126922E-2</v>
      </c>
      <c r="L9" s="179">
        <v>39</v>
      </c>
      <c r="M9" s="180">
        <f t="shared" si="4"/>
        <v>1.4629096146921138E-2</v>
      </c>
      <c r="N9" s="179">
        <v>9</v>
      </c>
      <c r="O9" s="180">
        <f t="shared" si="5"/>
        <v>1.5907524258974494E-2</v>
      </c>
      <c r="P9" s="193" t="s">
        <v>204</v>
      </c>
    </row>
    <row r="10" spans="1:18" ht="21" customHeight="1" x14ac:dyDescent="0.2">
      <c r="A10" s="182" t="s">
        <v>198</v>
      </c>
      <c r="B10" s="182">
        <v>1</v>
      </c>
      <c r="C10" s="194">
        <f t="shared" si="0"/>
        <v>6.0024009603841535E-2</v>
      </c>
      <c r="D10" s="182">
        <v>8</v>
      </c>
      <c r="E10" s="194">
        <f t="shared" si="6"/>
        <v>8.9686098654708515E-2</v>
      </c>
      <c r="F10" s="195">
        <v>10</v>
      </c>
      <c r="G10" s="194">
        <f t="shared" si="1"/>
        <v>2.6411705667952035E-2</v>
      </c>
      <c r="H10" s="196">
        <v>210</v>
      </c>
      <c r="I10" s="194">
        <f t="shared" si="2"/>
        <v>3.4442965401549211E-3</v>
      </c>
      <c r="J10" s="182">
        <v>4600</v>
      </c>
      <c r="K10" s="194">
        <f t="shared" si="3"/>
        <v>4.3007917664146494E-2</v>
      </c>
      <c r="L10" s="197">
        <v>161</v>
      </c>
      <c r="M10" s="194">
        <f t="shared" si="4"/>
        <v>6.0391909734725725E-2</v>
      </c>
      <c r="N10" s="182">
        <v>53</v>
      </c>
      <c r="O10" s="194">
        <f t="shared" si="5"/>
        <v>9.3677642858405366E-2</v>
      </c>
      <c r="P10" s="198" t="s">
        <v>205</v>
      </c>
    </row>
    <row r="11" spans="1:18" ht="21" customHeight="1" x14ac:dyDescent="0.2">
      <c r="A11" s="179" t="s">
        <v>26</v>
      </c>
      <c r="B11" s="179">
        <v>385</v>
      </c>
      <c r="C11" s="180">
        <f t="shared" si="0"/>
        <v>23.109243697478991</v>
      </c>
      <c r="D11" s="179">
        <v>3150</v>
      </c>
      <c r="E11" s="180">
        <f t="shared" si="6"/>
        <v>35.313901345291484</v>
      </c>
      <c r="F11" s="179">
        <v>15073</v>
      </c>
      <c r="G11" s="180">
        <f t="shared" si="1"/>
        <v>39.810363953304105</v>
      </c>
      <c r="H11" s="179">
        <v>2595931</v>
      </c>
      <c r="I11" s="180">
        <f t="shared" si="2"/>
        <v>42.576934103718592</v>
      </c>
      <c r="J11" s="179">
        <v>3102870</v>
      </c>
      <c r="K11" s="180">
        <f t="shared" si="3"/>
        <v>29.01042988751092</v>
      </c>
      <c r="L11" s="179">
        <v>100450</v>
      </c>
      <c r="M11" s="180">
        <f t="shared" si="4"/>
        <v>37.679300204057135</v>
      </c>
      <c r="N11" s="179">
        <v>22564</v>
      </c>
      <c r="O11" s="180">
        <f t="shared" si="5"/>
        <v>39.8819308199445</v>
      </c>
      <c r="P11" s="193" t="s">
        <v>27</v>
      </c>
    </row>
    <row r="12" spans="1:18" ht="21" customHeight="1" x14ac:dyDescent="0.2">
      <c r="A12" s="183" t="s">
        <v>28</v>
      </c>
      <c r="B12" s="183">
        <v>7</v>
      </c>
      <c r="C12" s="194">
        <f t="shared" si="0"/>
        <v>0.42016806722689076</v>
      </c>
      <c r="D12" s="183">
        <v>34</v>
      </c>
      <c r="E12" s="194">
        <f t="shared" si="6"/>
        <v>0.3811659192825112</v>
      </c>
      <c r="F12" s="199">
        <v>142</v>
      </c>
      <c r="G12" s="194">
        <f t="shared" si="1"/>
        <v>0.37504622048491892</v>
      </c>
      <c r="H12" s="200">
        <v>19443</v>
      </c>
      <c r="I12" s="194">
        <f t="shared" si="2"/>
        <v>0.3188926553820578</v>
      </c>
      <c r="J12" s="183">
        <v>20319</v>
      </c>
      <c r="K12" s="194">
        <f t="shared" si="3"/>
        <v>0.18997345196038973</v>
      </c>
      <c r="L12" s="183">
        <v>598</v>
      </c>
      <c r="M12" s="194">
        <f t="shared" si="4"/>
        <v>0.2243128075861241</v>
      </c>
      <c r="N12" s="183">
        <v>63</v>
      </c>
      <c r="O12" s="194">
        <f t="shared" si="5"/>
        <v>0.11135266981282146</v>
      </c>
      <c r="P12" s="201" t="s">
        <v>29</v>
      </c>
    </row>
    <row r="13" spans="1:18" ht="21" customHeight="1" x14ac:dyDescent="0.2">
      <c r="A13" s="179" t="s">
        <v>30</v>
      </c>
      <c r="B13" s="179">
        <v>748</v>
      </c>
      <c r="C13" s="180">
        <f t="shared" si="0"/>
        <v>44.897959183673471</v>
      </c>
      <c r="D13" s="179">
        <v>3377</v>
      </c>
      <c r="E13" s="180">
        <f t="shared" si="6"/>
        <v>37.858744394618832</v>
      </c>
      <c r="F13" s="179">
        <v>12837</v>
      </c>
      <c r="G13" s="180">
        <f t="shared" si="1"/>
        <v>33.904706565950029</v>
      </c>
      <c r="H13" s="179">
        <v>1930195</v>
      </c>
      <c r="I13" s="180">
        <f t="shared" si="2"/>
        <v>31.657923620592037</v>
      </c>
      <c r="J13" s="179">
        <v>4985738</v>
      </c>
      <c r="K13" s="180">
        <f t="shared" si="3"/>
        <v>46.614393347610097</v>
      </c>
      <c r="L13" s="179">
        <v>91435</v>
      </c>
      <c r="M13" s="180">
        <f t="shared" si="4"/>
        <v>34.297728363941907</v>
      </c>
      <c r="N13" s="179">
        <v>20014</v>
      </c>
      <c r="O13" s="180">
        <f t="shared" si="5"/>
        <v>35.37479894656839</v>
      </c>
      <c r="P13" s="193" t="s">
        <v>31</v>
      </c>
    </row>
    <row r="14" spans="1:18" ht="21" customHeight="1" x14ac:dyDescent="0.2">
      <c r="A14" s="183" t="s">
        <v>32</v>
      </c>
      <c r="B14" s="183">
        <v>9</v>
      </c>
      <c r="C14" s="194">
        <f t="shared" si="0"/>
        <v>0.54021608643457386</v>
      </c>
      <c r="D14" s="183">
        <v>50</v>
      </c>
      <c r="E14" s="194">
        <f t="shared" si="6"/>
        <v>0.5605381165919282</v>
      </c>
      <c r="F14" s="199">
        <v>151</v>
      </c>
      <c r="G14" s="194">
        <f t="shared" si="1"/>
        <v>0.39881675558607577</v>
      </c>
      <c r="H14" s="200">
        <v>5947</v>
      </c>
      <c r="I14" s="194">
        <f t="shared" si="2"/>
        <v>9.7539197734768171E-2</v>
      </c>
      <c r="J14" s="183">
        <v>26890</v>
      </c>
      <c r="K14" s="194">
        <f t="shared" si="3"/>
        <v>0.25140932738889116</v>
      </c>
      <c r="L14" s="183">
        <v>611</v>
      </c>
      <c r="M14" s="194">
        <f t="shared" si="4"/>
        <v>0.22918917296843117</v>
      </c>
      <c r="N14" s="183">
        <v>95</v>
      </c>
      <c r="O14" s="194">
        <f t="shared" si="5"/>
        <v>0.167912756066953</v>
      </c>
      <c r="P14" s="202" t="s">
        <v>33</v>
      </c>
    </row>
    <row r="15" spans="1:18" ht="21" customHeight="1" x14ac:dyDescent="0.2">
      <c r="A15" s="179" t="s">
        <v>34</v>
      </c>
      <c r="B15" s="179">
        <v>3</v>
      </c>
      <c r="C15" s="180">
        <f t="shared" si="0"/>
        <v>0.18007202881152462</v>
      </c>
      <c r="D15" s="179">
        <v>12</v>
      </c>
      <c r="E15" s="180">
        <f t="shared" si="6"/>
        <v>0.13452914798206278</v>
      </c>
      <c r="F15" s="179">
        <v>26</v>
      </c>
      <c r="G15" s="180">
        <f t="shared" si="1"/>
        <v>6.8670434736675293E-2</v>
      </c>
      <c r="H15" s="179">
        <v>1738</v>
      </c>
      <c r="I15" s="180">
        <f t="shared" si="2"/>
        <v>2.8505654222805966E-2</v>
      </c>
      <c r="J15" s="179">
        <v>2044</v>
      </c>
      <c r="K15" s="180">
        <f t="shared" si="3"/>
        <v>1.9110474718590311E-2</v>
      </c>
      <c r="L15" s="179">
        <v>94</v>
      </c>
      <c r="M15" s="180">
        <f t="shared" si="4"/>
        <v>3.5259872764374027E-2</v>
      </c>
      <c r="N15" s="179">
        <v>13</v>
      </c>
      <c r="O15" s="180">
        <f t="shared" si="5"/>
        <v>2.2977535040740939E-2</v>
      </c>
      <c r="P15" s="203" t="s">
        <v>35</v>
      </c>
    </row>
    <row r="16" spans="1:18" ht="17.25" customHeight="1" x14ac:dyDescent="0.2">
      <c r="A16" s="183" t="s">
        <v>36</v>
      </c>
      <c r="B16" s="183">
        <v>386</v>
      </c>
      <c r="C16" s="194">
        <f t="shared" si="0"/>
        <v>23.169267707082835</v>
      </c>
      <c r="D16" s="183">
        <v>1307</v>
      </c>
      <c r="E16" s="194">
        <f t="shared" si="6"/>
        <v>14.652466367713005</v>
      </c>
      <c r="F16" s="199">
        <v>5266</v>
      </c>
      <c r="G16" s="194">
        <f t="shared" si="1"/>
        <v>13.908404204743544</v>
      </c>
      <c r="H16" s="200">
        <v>1232208</v>
      </c>
      <c r="I16" s="194">
        <f t="shared" si="2"/>
        <v>20.209951195958169</v>
      </c>
      <c r="J16" s="183">
        <v>1647400</v>
      </c>
      <c r="K16" s="194">
        <f t="shared" si="3"/>
        <v>15.402444252155419</v>
      </c>
      <c r="L16" s="183">
        <v>46110</v>
      </c>
      <c r="M16" s="194">
        <f t="shared" si="4"/>
        <v>17.296092906013683</v>
      </c>
      <c r="N16" s="183">
        <v>9785</v>
      </c>
      <c r="O16" s="194">
        <f t="shared" si="5"/>
        <v>17.29501387489616</v>
      </c>
      <c r="P16" s="202" t="s">
        <v>37</v>
      </c>
    </row>
    <row r="17" spans="1:16" ht="17.25" customHeight="1" x14ac:dyDescent="0.2">
      <c r="A17" s="179" t="s">
        <v>38</v>
      </c>
      <c r="B17" s="179">
        <v>6</v>
      </c>
      <c r="C17" s="180">
        <f t="shared" si="0"/>
        <v>0.36014405762304924</v>
      </c>
      <c r="D17" s="179">
        <v>18</v>
      </c>
      <c r="E17" s="180">
        <f t="shared" si="6"/>
        <v>0.20179372197309417</v>
      </c>
      <c r="F17" s="179">
        <v>50</v>
      </c>
      <c r="G17" s="180">
        <f t="shared" si="1"/>
        <v>0.13205852833976017</v>
      </c>
      <c r="H17" s="179">
        <v>12905</v>
      </c>
      <c r="I17" s="180">
        <f t="shared" si="2"/>
        <v>0.21166022309856788</v>
      </c>
      <c r="J17" s="179">
        <v>19981</v>
      </c>
      <c r="K17" s="180">
        <f t="shared" si="3"/>
        <v>0.18681330496680679</v>
      </c>
      <c r="L17" s="179">
        <v>753</v>
      </c>
      <c r="M17" s="180">
        <f t="shared" si="4"/>
        <v>0.2824540871444004</v>
      </c>
      <c r="N17" s="179">
        <v>54</v>
      </c>
      <c r="O17" s="180">
        <f t="shared" si="5"/>
        <v>9.5445145553846977E-2</v>
      </c>
      <c r="P17" s="193" t="s">
        <v>39</v>
      </c>
    </row>
    <row r="18" spans="1:16" ht="17.25" customHeight="1" x14ac:dyDescent="0.2">
      <c r="A18" s="183" t="s">
        <v>40</v>
      </c>
      <c r="B18" s="183">
        <v>6</v>
      </c>
      <c r="C18" s="194">
        <f t="shared" si="0"/>
        <v>0.36014405762304924</v>
      </c>
      <c r="D18" s="183">
        <v>29</v>
      </c>
      <c r="E18" s="194">
        <f t="shared" si="6"/>
        <v>0.32511210762331838</v>
      </c>
      <c r="F18" s="199">
        <v>77</v>
      </c>
      <c r="G18" s="194">
        <f t="shared" si="1"/>
        <v>0.20337013364323067</v>
      </c>
      <c r="H18" s="200">
        <v>6426</v>
      </c>
      <c r="I18" s="194">
        <f t="shared" si="2"/>
        <v>0.1053954741287406</v>
      </c>
      <c r="J18" s="183">
        <v>16961</v>
      </c>
      <c r="K18" s="194">
        <f t="shared" si="3"/>
        <v>0.15857767206556278</v>
      </c>
      <c r="L18" s="183">
        <v>248</v>
      </c>
      <c r="M18" s="194">
        <f t="shared" si="4"/>
        <v>9.3026047293242112E-2</v>
      </c>
      <c r="N18" s="183">
        <v>44</v>
      </c>
      <c r="O18" s="194">
        <f t="shared" si="5"/>
        <v>7.7770118599430865E-2</v>
      </c>
      <c r="P18" s="202" t="s">
        <v>41</v>
      </c>
    </row>
    <row r="19" spans="1:16" ht="17.25" customHeight="1" x14ac:dyDescent="0.2">
      <c r="A19" s="179" t="s">
        <v>42</v>
      </c>
      <c r="B19" s="179">
        <v>10</v>
      </c>
      <c r="C19" s="180">
        <f t="shared" si="0"/>
        <v>0.60024009603841544</v>
      </c>
      <c r="D19" s="179">
        <v>55</v>
      </c>
      <c r="E19" s="180">
        <f t="shared" si="6"/>
        <v>0.61659192825112108</v>
      </c>
      <c r="F19" s="179">
        <v>177</v>
      </c>
      <c r="G19" s="180">
        <f t="shared" si="1"/>
        <v>0.4674871903227511</v>
      </c>
      <c r="H19" s="179">
        <v>20841</v>
      </c>
      <c r="I19" s="180">
        <f t="shared" si="2"/>
        <v>0.34182182949223194</v>
      </c>
      <c r="J19" s="179">
        <v>54592</v>
      </c>
      <c r="K19" s="180">
        <f t="shared" si="3"/>
        <v>0.51041048720023596</v>
      </c>
      <c r="L19" s="179">
        <v>1354</v>
      </c>
      <c r="M19" s="180">
        <f t="shared" si="4"/>
        <v>0.50789220981874927</v>
      </c>
      <c r="N19" s="179">
        <v>149</v>
      </c>
      <c r="O19" s="180">
        <f t="shared" si="5"/>
        <v>0.26335790162079997</v>
      </c>
      <c r="P19" s="193" t="s">
        <v>43</v>
      </c>
    </row>
    <row r="20" spans="1:16" ht="17.25" customHeight="1" x14ac:dyDescent="0.2">
      <c r="A20" s="183" t="s">
        <v>44</v>
      </c>
      <c r="B20" s="183">
        <v>9</v>
      </c>
      <c r="C20" s="194">
        <f t="shared" si="0"/>
        <v>0.54021608643457386</v>
      </c>
      <c r="D20" s="183">
        <v>26</v>
      </c>
      <c r="E20" s="194">
        <f t="shared" si="6"/>
        <v>0.2914798206278027</v>
      </c>
      <c r="F20" s="199">
        <v>73</v>
      </c>
      <c r="G20" s="194">
        <f t="shared" si="1"/>
        <v>0.19280545137604985</v>
      </c>
      <c r="H20" s="200">
        <v>21065</v>
      </c>
      <c r="I20" s="194">
        <f t="shared" si="2"/>
        <v>0.34549574580173054</v>
      </c>
      <c r="J20" s="183">
        <v>30450</v>
      </c>
      <c r="K20" s="194">
        <f t="shared" si="3"/>
        <v>0.28469371584201325</v>
      </c>
      <c r="L20" s="183">
        <v>893</v>
      </c>
      <c r="M20" s="194">
        <f t="shared" si="4"/>
        <v>0.33496879126155321</v>
      </c>
      <c r="N20" s="183">
        <v>66</v>
      </c>
      <c r="O20" s="194">
        <f t="shared" si="5"/>
        <v>0.1166551778991463</v>
      </c>
      <c r="P20" s="202" t="s">
        <v>45</v>
      </c>
    </row>
    <row r="21" spans="1:16" ht="17.25" customHeight="1" x14ac:dyDescent="0.2">
      <c r="A21" s="179" t="s">
        <v>46</v>
      </c>
      <c r="B21" s="179">
        <v>53</v>
      </c>
      <c r="C21" s="180">
        <f t="shared" si="0"/>
        <v>3.1812725090036014</v>
      </c>
      <c r="D21" s="179">
        <v>636</v>
      </c>
      <c r="E21" s="180">
        <f t="shared" si="6"/>
        <v>7.1300448430493271</v>
      </c>
      <c r="F21" s="179">
        <v>3404</v>
      </c>
      <c r="G21" s="180">
        <f t="shared" si="1"/>
        <v>8.9905446093708736</v>
      </c>
      <c r="H21" s="179">
        <v>163708</v>
      </c>
      <c r="I21" s="180">
        <f t="shared" si="2"/>
        <v>2.6850423714080089</v>
      </c>
      <c r="J21" s="179">
        <v>373208</v>
      </c>
      <c r="K21" s="180">
        <f t="shared" si="3"/>
        <v>3.4893258555653879</v>
      </c>
      <c r="L21" s="179">
        <v>16866</v>
      </c>
      <c r="M21" s="180">
        <f t="shared" si="4"/>
        <v>6.326521425999279</v>
      </c>
      <c r="N21" s="179">
        <v>2637</v>
      </c>
      <c r="O21" s="180">
        <f t="shared" si="5"/>
        <v>4.6609046078795267</v>
      </c>
      <c r="P21" s="193" t="s">
        <v>47</v>
      </c>
    </row>
    <row r="22" spans="1:16" ht="21" customHeight="1" thickBot="1" x14ac:dyDescent="0.25">
      <c r="A22" s="181" t="s">
        <v>48</v>
      </c>
      <c r="B22" s="181">
        <f>SUM(B7:B21)</f>
        <v>1666</v>
      </c>
      <c r="C22" s="181">
        <f t="shared" si="0"/>
        <v>100</v>
      </c>
      <c r="D22" s="181">
        <f>SUM(D7:D21)</f>
        <v>8920</v>
      </c>
      <c r="E22" s="181">
        <f>SUM(E7:E21)</f>
        <v>99.999999999999986</v>
      </c>
      <c r="F22" s="181">
        <f>SUM(F7:F21)</f>
        <v>37862</v>
      </c>
      <c r="G22" s="181">
        <f t="shared" si="1"/>
        <v>100</v>
      </c>
      <c r="H22" s="181">
        <f>SUM(H7:H21)</f>
        <v>6097036</v>
      </c>
      <c r="I22" s="181">
        <f t="shared" si="2"/>
        <v>100</v>
      </c>
      <c r="J22" s="181">
        <f>SUM(J7:J21)</f>
        <v>10695705</v>
      </c>
      <c r="K22" s="181">
        <f t="shared" si="3"/>
        <v>100</v>
      </c>
      <c r="L22" s="181">
        <f>SUM(L7:L21)</f>
        <v>266592</v>
      </c>
      <c r="M22" s="181">
        <f t="shared" si="4"/>
        <v>100</v>
      </c>
      <c r="N22" s="181">
        <f>SUM(N7:N21)</f>
        <v>56577</v>
      </c>
      <c r="O22" s="181">
        <f t="shared" si="5"/>
        <v>100</v>
      </c>
      <c r="P22" s="204" t="s">
        <v>49</v>
      </c>
    </row>
    <row r="23" spans="1:16" ht="25.5" customHeight="1" thickTop="1" x14ac:dyDescent="0.25">
      <c r="A23" s="184"/>
      <c r="B23" s="7"/>
      <c r="C23" s="8"/>
      <c r="D23" s="7"/>
      <c r="E23" s="7"/>
      <c r="F23" s="9"/>
      <c r="G23" s="7"/>
      <c r="H23" s="3"/>
      <c r="I23" s="7"/>
      <c r="J23" s="4"/>
      <c r="K23" s="7"/>
      <c r="L23" s="3"/>
      <c r="M23" s="7"/>
      <c r="N23" s="7"/>
      <c r="O23" s="5"/>
      <c r="P23" s="11"/>
    </row>
    <row r="25" spans="1:16" ht="25.5" customHeight="1" x14ac:dyDescent="0.25">
      <c r="B25" s="178"/>
    </row>
    <row r="27" spans="1:16" ht="25.5" customHeight="1" x14ac:dyDescent="0.25">
      <c r="B27" s="178"/>
    </row>
    <row r="28" spans="1:16" ht="25.5" customHeight="1" x14ac:dyDescent="0.25">
      <c r="B28" s="178"/>
    </row>
    <row r="31" spans="1:16" ht="25.5" customHeight="1" x14ac:dyDescent="0.2">
      <c r="B31" s="64"/>
    </row>
    <row r="33" spans="2:2" ht="25.5" customHeight="1" x14ac:dyDescent="0.2">
      <c r="B33" s="64"/>
    </row>
    <row r="34" spans="2:2" ht="25.5" customHeight="1" x14ac:dyDescent="0.2">
      <c r="B34" s="64"/>
    </row>
    <row r="39" spans="2:2" ht="25.5" customHeight="1" x14ac:dyDescent="0.2">
      <c r="B39" s="64"/>
    </row>
  </sheetData>
  <mergeCells count="17">
    <mergeCell ref="M4:M5"/>
    <mergeCell ref="A1:P1"/>
    <mergeCell ref="A2:P2"/>
    <mergeCell ref="A3:B3"/>
    <mergeCell ref="O3:P3"/>
    <mergeCell ref="A4:A6"/>
    <mergeCell ref="P4:P6"/>
    <mergeCell ref="B4:B5"/>
    <mergeCell ref="C4:C5"/>
    <mergeCell ref="D4:D5"/>
    <mergeCell ref="E4:E5"/>
    <mergeCell ref="O4:O5"/>
    <mergeCell ref="G4:G5"/>
    <mergeCell ref="H4:H5"/>
    <mergeCell ref="I4:I5"/>
    <mergeCell ref="J4:J5"/>
    <mergeCell ref="K4:K5"/>
  </mergeCells>
  <printOptions horizontalCentered="1"/>
  <pageMargins left="0.19685039370078741" right="0.43307086614173229" top="0.74803149606299213" bottom="0.74803149606299213" header="0.31496062992125984" footer="0.31496062992125984"/>
  <pageSetup paperSize="9" firstPageNumber="6" orientation="landscape" useFirstPageNumber="1" verticalDpi="0" r:id="rId1"/>
  <headerFooter>
    <oddFooter>&amp;C&amp;P</oddFooter>
  </headerFooter>
  <ignoredErrors>
    <ignoredError sqref="C22 G22 I22 K22 M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rightToLeft="1" topLeftCell="A34" zoomScaleNormal="100" workbookViewId="0">
      <selection activeCell="K3" sqref="K3:M3"/>
    </sheetView>
  </sheetViews>
  <sheetFormatPr defaultRowHeight="16.5" customHeight="1" x14ac:dyDescent="0.2"/>
  <cols>
    <col min="1" max="1" width="8.28515625" style="10" customWidth="1"/>
    <col min="2" max="2" width="7.28515625" style="10" customWidth="1"/>
    <col min="3" max="3" width="7.85546875" style="10" customWidth="1"/>
    <col min="4" max="4" width="12.140625" style="6" customWidth="1"/>
    <col min="5" max="5" width="11" style="6" customWidth="1"/>
    <col min="6" max="6" width="9.85546875" style="6" customWidth="1"/>
    <col min="7" max="7" width="10.5703125" style="6" customWidth="1"/>
    <col min="8" max="8" width="10.140625" style="6" customWidth="1"/>
    <col min="9" max="9" width="12.7109375" style="6" customWidth="1"/>
    <col min="10" max="10" width="9.140625" style="6"/>
    <col min="11" max="11" width="7.85546875" style="6" customWidth="1"/>
    <col min="12" max="12" width="12.28515625" style="12" customWidth="1"/>
    <col min="13" max="13" width="11.140625" style="15" customWidth="1"/>
    <col min="14" max="16384" width="9.140625" style="6"/>
  </cols>
  <sheetData>
    <row r="1" spans="1:13" ht="23.25" customHeight="1" x14ac:dyDescent="0.2">
      <c r="A1" s="261" t="s">
        <v>199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ht="29.25" customHeight="1" x14ac:dyDescent="0.2">
      <c r="A2" s="296" t="s">
        <v>200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3" ht="16.5" customHeight="1" thickBot="1" x14ac:dyDescent="0.25">
      <c r="A3" s="263"/>
      <c r="B3" s="263"/>
      <c r="C3" s="14"/>
      <c r="D3" s="3"/>
      <c r="E3" s="13"/>
      <c r="F3" s="13"/>
      <c r="G3" s="13"/>
      <c r="H3" s="13"/>
      <c r="I3" s="13"/>
      <c r="J3" s="13"/>
      <c r="K3" s="264"/>
      <c r="L3" s="264"/>
      <c r="M3" s="264"/>
    </row>
    <row r="4" spans="1:13" ht="44.25" customHeight="1" thickTop="1" x14ac:dyDescent="0.2">
      <c r="A4" s="251" t="s">
        <v>62</v>
      </c>
      <c r="B4" s="251" t="s">
        <v>63</v>
      </c>
      <c r="C4" s="251" t="s">
        <v>85</v>
      </c>
      <c r="D4" s="117" t="s">
        <v>64</v>
      </c>
      <c r="E4" s="117" t="s">
        <v>65</v>
      </c>
      <c r="F4" s="117" t="s">
        <v>66</v>
      </c>
      <c r="G4" s="117" t="s">
        <v>67</v>
      </c>
      <c r="H4" s="117" t="s">
        <v>68</v>
      </c>
      <c r="I4" s="117" t="s">
        <v>84</v>
      </c>
      <c r="J4" s="117" t="s">
        <v>69</v>
      </c>
      <c r="K4" s="297" t="s">
        <v>70</v>
      </c>
      <c r="L4" s="299" t="s">
        <v>71</v>
      </c>
      <c r="M4" s="301" t="s">
        <v>23</v>
      </c>
    </row>
    <row r="5" spans="1:13" ht="44.25" customHeight="1" thickBot="1" x14ac:dyDescent="0.25">
      <c r="A5" s="253"/>
      <c r="B5" s="253"/>
      <c r="C5" s="253"/>
      <c r="D5" s="118" t="s">
        <v>190</v>
      </c>
      <c r="E5" s="118" t="s">
        <v>193</v>
      </c>
      <c r="F5" s="118" t="s">
        <v>187</v>
      </c>
      <c r="G5" s="118" t="s">
        <v>188</v>
      </c>
      <c r="H5" s="118" t="s">
        <v>189</v>
      </c>
      <c r="I5" s="118" t="s">
        <v>72</v>
      </c>
      <c r="J5" s="118" t="s">
        <v>49</v>
      </c>
      <c r="K5" s="298"/>
      <c r="L5" s="300"/>
      <c r="M5" s="302"/>
    </row>
    <row r="6" spans="1:13" ht="14.25" customHeight="1" thickTop="1" x14ac:dyDescent="0.2">
      <c r="A6" s="271" t="s">
        <v>201</v>
      </c>
      <c r="B6" s="311" t="s">
        <v>86</v>
      </c>
      <c r="C6" s="120" t="s">
        <v>87</v>
      </c>
      <c r="D6" s="121">
        <v>0</v>
      </c>
      <c r="E6" s="121">
        <v>1</v>
      </c>
      <c r="F6" s="121">
        <v>0</v>
      </c>
      <c r="G6" s="121">
        <v>0</v>
      </c>
      <c r="H6" s="121">
        <v>0</v>
      </c>
      <c r="I6" s="121">
        <v>0</v>
      </c>
      <c r="J6" s="121">
        <f>SUM(D6:I6)</f>
        <v>1</v>
      </c>
      <c r="K6" s="121" t="s">
        <v>74</v>
      </c>
      <c r="L6" s="309" t="s">
        <v>73</v>
      </c>
      <c r="M6" s="310" t="s">
        <v>203</v>
      </c>
    </row>
    <row r="7" spans="1:13" ht="14.25" customHeight="1" x14ac:dyDescent="0.2">
      <c r="A7" s="269"/>
      <c r="B7" s="294"/>
      <c r="C7" s="122" t="s">
        <v>89</v>
      </c>
      <c r="D7" s="102">
        <v>0</v>
      </c>
      <c r="E7" s="102">
        <v>1</v>
      </c>
      <c r="F7" s="102">
        <v>0</v>
      </c>
      <c r="G7" s="102">
        <v>0</v>
      </c>
      <c r="H7" s="102">
        <v>0</v>
      </c>
      <c r="I7" s="102">
        <v>0</v>
      </c>
      <c r="J7" s="102">
        <v>1</v>
      </c>
      <c r="K7" s="102" t="s">
        <v>75</v>
      </c>
      <c r="L7" s="288"/>
      <c r="M7" s="291"/>
    </row>
    <row r="8" spans="1:13" ht="14.25" customHeight="1" thickBot="1" x14ac:dyDescent="0.25">
      <c r="A8" s="269"/>
      <c r="B8" s="294"/>
      <c r="C8" s="123" t="s">
        <v>88</v>
      </c>
      <c r="D8" s="124">
        <f>SUM(D6:D7)</f>
        <v>0</v>
      </c>
      <c r="E8" s="124">
        <f t="shared" ref="E8:J8" si="0">SUM(E6:E7)</f>
        <v>2</v>
      </c>
      <c r="F8" s="124">
        <f t="shared" si="0"/>
        <v>0</v>
      </c>
      <c r="G8" s="124">
        <f t="shared" si="0"/>
        <v>0</v>
      </c>
      <c r="H8" s="124">
        <f t="shared" si="0"/>
        <v>0</v>
      </c>
      <c r="I8" s="124">
        <f t="shared" si="0"/>
        <v>0</v>
      </c>
      <c r="J8" s="124">
        <f t="shared" si="0"/>
        <v>2</v>
      </c>
      <c r="K8" s="124" t="s">
        <v>49</v>
      </c>
      <c r="L8" s="288"/>
      <c r="M8" s="291"/>
    </row>
    <row r="9" spans="1:13" ht="14.25" customHeight="1" thickTop="1" x14ac:dyDescent="0.2">
      <c r="A9" s="269"/>
      <c r="B9" s="294" t="s">
        <v>77</v>
      </c>
      <c r="C9" s="120" t="s">
        <v>87</v>
      </c>
      <c r="D9" s="121">
        <v>0</v>
      </c>
      <c r="E9" s="121">
        <v>0</v>
      </c>
      <c r="F9" s="121">
        <v>1</v>
      </c>
      <c r="G9" s="121">
        <v>1</v>
      </c>
      <c r="H9" s="121">
        <v>0</v>
      </c>
      <c r="I9" s="121">
        <v>0</v>
      </c>
      <c r="J9" s="121">
        <f>SUM(D9:I9)</f>
        <v>2</v>
      </c>
      <c r="K9" s="121" t="s">
        <v>74</v>
      </c>
      <c r="L9" s="287" t="s">
        <v>78</v>
      </c>
      <c r="M9" s="291"/>
    </row>
    <row r="10" spans="1:13" ht="14.25" customHeight="1" x14ac:dyDescent="0.2">
      <c r="A10" s="269"/>
      <c r="B10" s="294"/>
      <c r="C10" s="122" t="s">
        <v>89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 t="s">
        <v>75</v>
      </c>
      <c r="L10" s="288"/>
      <c r="M10" s="291"/>
    </row>
    <row r="11" spans="1:13" ht="14.25" customHeight="1" thickBot="1" x14ac:dyDescent="0.25">
      <c r="A11" s="269"/>
      <c r="B11" s="294"/>
      <c r="C11" s="123" t="s">
        <v>88</v>
      </c>
      <c r="D11" s="124">
        <f>SUM(D9:D10)</f>
        <v>0</v>
      </c>
      <c r="E11" s="124">
        <f t="shared" ref="E11:J11" si="1">SUM(E9:E10)</f>
        <v>0</v>
      </c>
      <c r="F11" s="124">
        <f t="shared" si="1"/>
        <v>1</v>
      </c>
      <c r="G11" s="124">
        <f t="shared" si="1"/>
        <v>1</v>
      </c>
      <c r="H11" s="124">
        <f t="shared" si="1"/>
        <v>0</v>
      </c>
      <c r="I11" s="124">
        <f t="shared" si="1"/>
        <v>0</v>
      </c>
      <c r="J11" s="124">
        <f t="shared" si="1"/>
        <v>2</v>
      </c>
      <c r="K11" s="124" t="s">
        <v>49</v>
      </c>
      <c r="L11" s="289"/>
      <c r="M11" s="291"/>
    </row>
    <row r="12" spans="1:13" ht="14.25" customHeight="1" thickTop="1" x14ac:dyDescent="0.2">
      <c r="A12" s="269"/>
      <c r="B12" s="294" t="s">
        <v>79</v>
      </c>
      <c r="C12" s="120" t="s">
        <v>87</v>
      </c>
      <c r="D12" s="121">
        <v>0</v>
      </c>
      <c r="E12" s="121">
        <v>0</v>
      </c>
      <c r="F12" s="121">
        <v>1</v>
      </c>
      <c r="G12" s="121">
        <v>0</v>
      </c>
      <c r="H12" s="121">
        <v>0</v>
      </c>
      <c r="I12" s="121">
        <v>0</v>
      </c>
      <c r="J12" s="121">
        <f>SUM(D12:I12)</f>
        <v>1</v>
      </c>
      <c r="K12" s="121" t="s">
        <v>74</v>
      </c>
      <c r="L12" s="288" t="s">
        <v>80</v>
      </c>
      <c r="M12" s="291"/>
    </row>
    <row r="13" spans="1:13" ht="14.25" customHeight="1" x14ac:dyDescent="0.2">
      <c r="A13" s="269"/>
      <c r="B13" s="294"/>
      <c r="C13" s="122" t="s">
        <v>89</v>
      </c>
      <c r="D13" s="102">
        <v>0</v>
      </c>
      <c r="E13" s="102">
        <v>2</v>
      </c>
      <c r="F13" s="102">
        <v>0</v>
      </c>
      <c r="G13" s="102">
        <v>0</v>
      </c>
      <c r="H13" s="102">
        <v>0</v>
      </c>
      <c r="I13" s="102">
        <v>0</v>
      </c>
      <c r="J13" s="102">
        <f>SUM(D13:I13)</f>
        <v>2</v>
      </c>
      <c r="K13" s="102" t="s">
        <v>75</v>
      </c>
      <c r="L13" s="288"/>
      <c r="M13" s="291"/>
    </row>
    <row r="14" spans="1:13" ht="14.25" customHeight="1" thickBot="1" x14ac:dyDescent="0.25">
      <c r="A14" s="269"/>
      <c r="B14" s="295"/>
      <c r="C14" s="123" t="s">
        <v>88</v>
      </c>
      <c r="D14" s="124">
        <f>SUM(D12:D13)</f>
        <v>0</v>
      </c>
      <c r="E14" s="124">
        <f t="shared" ref="E14:J14" si="2">SUM(E12:E13)</f>
        <v>2</v>
      </c>
      <c r="F14" s="124">
        <f t="shared" si="2"/>
        <v>1</v>
      </c>
      <c r="G14" s="124">
        <f t="shared" si="2"/>
        <v>0</v>
      </c>
      <c r="H14" s="124">
        <f t="shared" si="2"/>
        <v>0</v>
      </c>
      <c r="I14" s="124">
        <f t="shared" si="2"/>
        <v>0</v>
      </c>
      <c r="J14" s="124">
        <f t="shared" si="2"/>
        <v>3</v>
      </c>
      <c r="K14" s="124" t="s">
        <v>49</v>
      </c>
      <c r="L14" s="289"/>
      <c r="M14" s="291"/>
    </row>
    <row r="15" spans="1:13" ht="14.25" customHeight="1" thickTop="1" x14ac:dyDescent="0.2">
      <c r="A15" s="269"/>
      <c r="B15" s="294" t="s">
        <v>48</v>
      </c>
      <c r="C15" s="120" t="s">
        <v>87</v>
      </c>
      <c r="D15" s="121">
        <f>D6+D9+D12</f>
        <v>0</v>
      </c>
      <c r="E15" s="121">
        <f t="shared" ref="E15:J15" si="3">E6+E9+E12</f>
        <v>1</v>
      </c>
      <c r="F15" s="121">
        <f t="shared" si="3"/>
        <v>2</v>
      </c>
      <c r="G15" s="121">
        <f t="shared" si="3"/>
        <v>1</v>
      </c>
      <c r="H15" s="121">
        <f t="shared" si="3"/>
        <v>0</v>
      </c>
      <c r="I15" s="121">
        <f t="shared" si="3"/>
        <v>0</v>
      </c>
      <c r="J15" s="121">
        <f t="shared" si="3"/>
        <v>4</v>
      </c>
      <c r="K15" s="121" t="s">
        <v>74</v>
      </c>
      <c r="L15" s="288" t="s">
        <v>49</v>
      </c>
      <c r="M15" s="291"/>
    </row>
    <row r="16" spans="1:13" ht="14.25" customHeight="1" x14ac:dyDescent="0.2">
      <c r="A16" s="269"/>
      <c r="B16" s="294"/>
      <c r="C16" s="122" t="s">
        <v>89</v>
      </c>
      <c r="D16" s="102">
        <f t="shared" ref="D16:J16" si="4">D7+D10+D13</f>
        <v>0</v>
      </c>
      <c r="E16" s="102">
        <f t="shared" si="4"/>
        <v>3</v>
      </c>
      <c r="F16" s="102">
        <f t="shared" si="4"/>
        <v>0</v>
      </c>
      <c r="G16" s="102">
        <f t="shared" si="4"/>
        <v>0</v>
      </c>
      <c r="H16" s="102">
        <f t="shared" si="4"/>
        <v>0</v>
      </c>
      <c r="I16" s="102">
        <f t="shared" si="4"/>
        <v>0</v>
      </c>
      <c r="J16" s="102">
        <f t="shared" si="4"/>
        <v>3</v>
      </c>
      <c r="K16" s="102" t="s">
        <v>75</v>
      </c>
      <c r="L16" s="288"/>
      <c r="M16" s="291"/>
    </row>
    <row r="17" spans="1:13" ht="14.25" customHeight="1" thickBot="1" x14ac:dyDescent="0.25">
      <c r="A17" s="270"/>
      <c r="B17" s="295"/>
      <c r="C17" s="123" t="s">
        <v>88</v>
      </c>
      <c r="D17" s="124">
        <f t="shared" ref="D17:J17" si="5">D8+D11+D14</f>
        <v>0</v>
      </c>
      <c r="E17" s="124">
        <f t="shared" si="5"/>
        <v>4</v>
      </c>
      <c r="F17" s="124">
        <f t="shared" si="5"/>
        <v>2</v>
      </c>
      <c r="G17" s="124">
        <f t="shared" si="5"/>
        <v>1</v>
      </c>
      <c r="H17" s="124">
        <f t="shared" si="5"/>
        <v>0</v>
      </c>
      <c r="I17" s="124">
        <f t="shared" si="5"/>
        <v>0</v>
      </c>
      <c r="J17" s="124">
        <f t="shared" si="5"/>
        <v>7</v>
      </c>
      <c r="K17" s="124" t="s">
        <v>49</v>
      </c>
      <c r="L17" s="289"/>
      <c r="M17" s="292"/>
    </row>
    <row r="18" spans="1:13" ht="14.25" customHeight="1" thickTop="1" x14ac:dyDescent="0.2">
      <c r="A18" s="290" t="s">
        <v>24</v>
      </c>
      <c r="B18" s="293" t="s">
        <v>86</v>
      </c>
      <c r="C18" s="120" t="s">
        <v>87</v>
      </c>
      <c r="D18" s="121">
        <v>0</v>
      </c>
      <c r="E18" s="121">
        <v>1</v>
      </c>
      <c r="F18" s="121">
        <v>3</v>
      </c>
      <c r="G18" s="121">
        <v>2</v>
      </c>
      <c r="H18" s="121">
        <v>1</v>
      </c>
      <c r="I18" s="121">
        <v>25</v>
      </c>
      <c r="J18" s="121">
        <f>SUM(D18:I18)</f>
        <v>32</v>
      </c>
      <c r="K18" s="121" t="s">
        <v>74</v>
      </c>
      <c r="L18" s="287" t="s">
        <v>73</v>
      </c>
      <c r="M18" s="290" t="s">
        <v>25</v>
      </c>
    </row>
    <row r="19" spans="1:13" ht="14.25" customHeight="1" x14ac:dyDescent="0.2">
      <c r="A19" s="291"/>
      <c r="B19" s="294"/>
      <c r="C19" s="122" t="s">
        <v>89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 t="s">
        <v>75</v>
      </c>
      <c r="L19" s="288"/>
      <c r="M19" s="291"/>
    </row>
    <row r="20" spans="1:13" ht="14.25" customHeight="1" thickBot="1" x14ac:dyDescent="0.25">
      <c r="A20" s="291"/>
      <c r="B20" s="294"/>
      <c r="C20" s="123" t="s">
        <v>88</v>
      </c>
      <c r="D20" s="124">
        <f>SUM(D18:D19)</f>
        <v>0</v>
      </c>
      <c r="E20" s="124">
        <f t="shared" ref="E20:J20" si="6">SUM(E18:E19)</f>
        <v>1</v>
      </c>
      <c r="F20" s="124">
        <f t="shared" si="6"/>
        <v>3</v>
      </c>
      <c r="G20" s="124">
        <f t="shared" si="6"/>
        <v>2</v>
      </c>
      <c r="H20" s="124">
        <f t="shared" si="6"/>
        <v>1</v>
      </c>
      <c r="I20" s="124">
        <f t="shared" si="6"/>
        <v>25</v>
      </c>
      <c r="J20" s="124">
        <f t="shared" si="6"/>
        <v>32</v>
      </c>
      <c r="K20" s="124" t="s">
        <v>49</v>
      </c>
      <c r="L20" s="288"/>
      <c r="M20" s="291"/>
    </row>
    <row r="21" spans="1:13" ht="14.25" customHeight="1" thickTop="1" x14ac:dyDescent="0.2">
      <c r="A21" s="291"/>
      <c r="B21" s="294" t="s">
        <v>77</v>
      </c>
      <c r="C21" s="120" t="s">
        <v>87</v>
      </c>
      <c r="D21" s="121">
        <v>0</v>
      </c>
      <c r="E21" s="121">
        <v>1</v>
      </c>
      <c r="F21" s="121">
        <v>0</v>
      </c>
      <c r="G21" s="121">
        <v>0</v>
      </c>
      <c r="H21" s="121">
        <v>0</v>
      </c>
      <c r="I21" s="121">
        <v>1</v>
      </c>
      <c r="J21" s="121">
        <f>SUM(D21:I21)</f>
        <v>2</v>
      </c>
      <c r="K21" s="121" t="s">
        <v>74</v>
      </c>
      <c r="L21" s="287" t="s">
        <v>78</v>
      </c>
      <c r="M21" s="291"/>
    </row>
    <row r="22" spans="1:13" ht="14.25" customHeight="1" x14ac:dyDescent="0.2">
      <c r="A22" s="291"/>
      <c r="B22" s="294"/>
      <c r="C22" s="122" t="s">
        <v>89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 t="s">
        <v>75</v>
      </c>
      <c r="L22" s="288"/>
      <c r="M22" s="291"/>
    </row>
    <row r="23" spans="1:13" ht="14.25" customHeight="1" thickBot="1" x14ac:dyDescent="0.25">
      <c r="A23" s="291"/>
      <c r="B23" s="294"/>
      <c r="C23" s="123" t="s">
        <v>88</v>
      </c>
      <c r="D23" s="124">
        <f>SUM(D21:D22)</f>
        <v>0</v>
      </c>
      <c r="E23" s="124">
        <f t="shared" ref="E23:J23" si="7">SUM(E21:E22)</f>
        <v>1</v>
      </c>
      <c r="F23" s="124">
        <f t="shared" si="7"/>
        <v>0</v>
      </c>
      <c r="G23" s="124">
        <f t="shared" si="7"/>
        <v>0</v>
      </c>
      <c r="H23" s="124">
        <f t="shared" si="7"/>
        <v>0</v>
      </c>
      <c r="I23" s="124">
        <f t="shared" si="7"/>
        <v>1</v>
      </c>
      <c r="J23" s="124">
        <f t="shared" si="7"/>
        <v>2</v>
      </c>
      <c r="K23" s="124" t="s">
        <v>49</v>
      </c>
      <c r="L23" s="289"/>
      <c r="M23" s="291"/>
    </row>
    <row r="24" spans="1:13" ht="14.25" customHeight="1" thickTop="1" x14ac:dyDescent="0.2">
      <c r="A24" s="291"/>
      <c r="B24" s="294" t="s">
        <v>48</v>
      </c>
      <c r="C24" s="120" t="s">
        <v>87</v>
      </c>
      <c r="D24" s="121">
        <f>D18+D21</f>
        <v>0</v>
      </c>
      <c r="E24" s="121">
        <f t="shared" ref="E24:J24" si="8">E18+E21</f>
        <v>2</v>
      </c>
      <c r="F24" s="121">
        <f t="shared" si="8"/>
        <v>3</v>
      </c>
      <c r="G24" s="121">
        <f t="shared" si="8"/>
        <v>2</v>
      </c>
      <c r="H24" s="121">
        <f t="shared" si="8"/>
        <v>1</v>
      </c>
      <c r="I24" s="121">
        <f t="shared" si="8"/>
        <v>26</v>
      </c>
      <c r="J24" s="121">
        <f t="shared" si="8"/>
        <v>34</v>
      </c>
      <c r="K24" s="121" t="s">
        <v>74</v>
      </c>
      <c r="L24" s="288" t="s">
        <v>49</v>
      </c>
      <c r="M24" s="291"/>
    </row>
    <row r="25" spans="1:13" ht="14.25" customHeight="1" x14ac:dyDescent="0.2">
      <c r="A25" s="291"/>
      <c r="B25" s="294"/>
      <c r="C25" s="122" t="s">
        <v>89</v>
      </c>
      <c r="D25" s="102">
        <f t="shared" ref="D25:J25" si="9">D19+D22</f>
        <v>0</v>
      </c>
      <c r="E25" s="102">
        <f t="shared" si="9"/>
        <v>0</v>
      </c>
      <c r="F25" s="102">
        <f t="shared" si="9"/>
        <v>0</v>
      </c>
      <c r="G25" s="102">
        <f t="shared" si="9"/>
        <v>0</v>
      </c>
      <c r="H25" s="102">
        <f t="shared" si="9"/>
        <v>0</v>
      </c>
      <c r="I25" s="102">
        <f t="shared" si="9"/>
        <v>0</v>
      </c>
      <c r="J25" s="102">
        <f t="shared" si="9"/>
        <v>0</v>
      </c>
      <c r="K25" s="102" t="s">
        <v>75</v>
      </c>
      <c r="L25" s="288"/>
      <c r="M25" s="291"/>
    </row>
    <row r="26" spans="1:13" ht="14.25" customHeight="1" thickBot="1" x14ac:dyDescent="0.25">
      <c r="A26" s="292"/>
      <c r="B26" s="295"/>
      <c r="C26" s="123" t="s">
        <v>88</v>
      </c>
      <c r="D26" s="124">
        <f t="shared" ref="D26:J26" si="10">D20+D23</f>
        <v>0</v>
      </c>
      <c r="E26" s="124">
        <f t="shared" si="10"/>
        <v>2</v>
      </c>
      <c r="F26" s="124">
        <f t="shared" si="10"/>
        <v>3</v>
      </c>
      <c r="G26" s="124">
        <f t="shared" si="10"/>
        <v>2</v>
      </c>
      <c r="H26" s="124">
        <f t="shared" si="10"/>
        <v>1</v>
      </c>
      <c r="I26" s="124">
        <f t="shared" si="10"/>
        <v>26</v>
      </c>
      <c r="J26" s="124">
        <f t="shared" si="10"/>
        <v>34</v>
      </c>
      <c r="K26" s="124" t="s">
        <v>49</v>
      </c>
      <c r="L26" s="289"/>
      <c r="M26" s="292"/>
    </row>
    <row r="27" spans="1:13" ht="14.25" customHeight="1" thickTop="1" x14ac:dyDescent="0.2">
      <c r="A27" s="268" t="s">
        <v>197</v>
      </c>
      <c r="B27" s="304" t="s">
        <v>86</v>
      </c>
      <c r="C27" s="120" t="s">
        <v>87</v>
      </c>
      <c r="D27" s="121">
        <v>0</v>
      </c>
      <c r="E27" s="121">
        <v>0</v>
      </c>
      <c r="F27" s="121">
        <v>0</v>
      </c>
      <c r="G27" s="121">
        <v>0</v>
      </c>
      <c r="H27" s="121">
        <v>1</v>
      </c>
      <c r="I27" s="121">
        <v>1</v>
      </c>
      <c r="J27" s="121">
        <f>SUM(D27:I27)</f>
        <v>2</v>
      </c>
      <c r="K27" s="121" t="s">
        <v>74</v>
      </c>
      <c r="L27" s="306" t="s">
        <v>73</v>
      </c>
      <c r="M27" s="308" t="s">
        <v>204</v>
      </c>
    </row>
    <row r="28" spans="1:13" ht="14.25" customHeight="1" x14ac:dyDescent="0.2">
      <c r="A28" s="269"/>
      <c r="B28" s="294"/>
      <c r="C28" s="122" t="s">
        <v>89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 t="s">
        <v>75</v>
      </c>
      <c r="L28" s="288"/>
      <c r="M28" s="291"/>
    </row>
    <row r="29" spans="1:13" s="7" customFormat="1" ht="14.25" customHeight="1" thickBot="1" x14ac:dyDescent="0.25">
      <c r="A29" s="272"/>
      <c r="B29" s="305"/>
      <c r="C29" s="123" t="s">
        <v>88</v>
      </c>
      <c r="D29" s="124">
        <f>SUM(D27:D28)</f>
        <v>0</v>
      </c>
      <c r="E29" s="124">
        <f t="shared" ref="E29:J29" si="11">SUM(E27:E28)</f>
        <v>0</v>
      </c>
      <c r="F29" s="124">
        <f t="shared" si="11"/>
        <v>0</v>
      </c>
      <c r="G29" s="124">
        <f t="shared" si="11"/>
        <v>0</v>
      </c>
      <c r="H29" s="124">
        <f t="shared" si="11"/>
        <v>1</v>
      </c>
      <c r="I29" s="124">
        <f t="shared" si="11"/>
        <v>1</v>
      </c>
      <c r="J29" s="124">
        <f t="shared" si="11"/>
        <v>2</v>
      </c>
      <c r="K29" s="124" t="s">
        <v>49</v>
      </c>
      <c r="L29" s="307"/>
      <c r="M29" s="303"/>
    </row>
    <row r="30" spans="1:13" s="7" customFormat="1" ht="19.5" customHeight="1" thickTop="1" x14ac:dyDescent="0.2">
      <c r="A30" s="10"/>
      <c r="B30" s="10"/>
      <c r="C30" s="10"/>
      <c r="D30" s="6"/>
      <c r="E30" s="6"/>
      <c r="F30" s="6"/>
      <c r="G30" s="6"/>
      <c r="H30" s="6"/>
      <c r="I30" s="6"/>
      <c r="J30" s="6"/>
      <c r="K30" s="6"/>
      <c r="L30" s="12"/>
      <c r="M30" s="15"/>
    </row>
    <row r="31" spans="1:13" s="7" customFormat="1" ht="19.5" customHeight="1" x14ac:dyDescent="0.2">
      <c r="A31" s="261" t="s">
        <v>199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</row>
    <row r="32" spans="1:13" s="7" customFormat="1" ht="19.5" customHeight="1" x14ac:dyDescent="0.2">
      <c r="A32" s="262" t="s">
        <v>202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s="7" customFormat="1" ht="19.5" customHeight="1" thickBot="1" x14ac:dyDescent="0.25">
      <c r="A33" s="263"/>
      <c r="B33" s="263"/>
      <c r="C33" s="14"/>
      <c r="D33" s="3"/>
      <c r="E33" s="106"/>
      <c r="F33" s="106"/>
      <c r="G33" s="106"/>
      <c r="H33" s="106"/>
      <c r="I33" s="106"/>
      <c r="J33" s="106"/>
      <c r="K33" s="264"/>
      <c r="L33" s="264"/>
      <c r="M33" s="264"/>
    </row>
    <row r="34" spans="1:13" s="7" customFormat="1" ht="34.5" customHeight="1" thickTop="1" x14ac:dyDescent="0.2">
      <c r="A34" s="247" t="s">
        <v>62</v>
      </c>
      <c r="B34" s="247" t="s">
        <v>63</v>
      </c>
      <c r="C34" s="247" t="s">
        <v>85</v>
      </c>
      <c r="D34" s="117" t="s">
        <v>64</v>
      </c>
      <c r="E34" s="117" t="s">
        <v>65</v>
      </c>
      <c r="F34" s="117" t="s">
        <v>66</v>
      </c>
      <c r="G34" s="117" t="s">
        <v>67</v>
      </c>
      <c r="H34" s="117" t="s">
        <v>68</v>
      </c>
      <c r="I34" s="117" t="s">
        <v>84</v>
      </c>
      <c r="J34" s="117" t="s">
        <v>69</v>
      </c>
      <c r="K34" s="279" t="s">
        <v>70</v>
      </c>
      <c r="L34" s="281" t="s">
        <v>71</v>
      </c>
      <c r="M34" s="276" t="s">
        <v>23</v>
      </c>
    </row>
    <row r="35" spans="1:13" s="7" customFormat="1" ht="34.5" customHeight="1" thickBot="1" x14ac:dyDescent="0.25">
      <c r="A35" s="278"/>
      <c r="B35" s="278"/>
      <c r="C35" s="278"/>
      <c r="D35" s="118" t="s">
        <v>190</v>
      </c>
      <c r="E35" s="118" t="s">
        <v>193</v>
      </c>
      <c r="F35" s="118" t="s">
        <v>187</v>
      </c>
      <c r="G35" s="118" t="s">
        <v>188</v>
      </c>
      <c r="H35" s="118" t="s">
        <v>189</v>
      </c>
      <c r="I35" s="118" t="s">
        <v>72</v>
      </c>
      <c r="J35" s="118" t="s">
        <v>49</v>
      </c>
      <c r="K35" s="280"/>
      <c r="L35" s="282"/>
      <c r="M35" s="277"/>
    </row>
    <row r="36" spans="1:13" s="7" customFormat="1" ht="16.5" customHeight="1" thickTop="1" x14ac:dyDescent="0.2">
      <c r="A36" s="271" t="s">
        <v>198</v>
      </c>
      <c r="B36" s="283" t="s">
        <v>86</v>
      </c>
      <c r="C36" s="120" t="s">
        <v>87</v>
      </c>
      <c r="D36" s="121">
        <v>0</v>
      </c>
      <c r="E36" s="121">
        <v>0</v>
      </c>
      <c r="F36" s="121">
        <v>1</v>
      </c>
      <c r="G36" s="121">
        <v>0</v>
      </c>
      <c r="H36" s="121">
        <v>0</v>
      </c>
      <c r="I36" s="121">
        <v>0</v>
      </c>
      <c r="J36" s="121">
        <f>SUM(D36:I36)</f>
        <v>1</v>
      </c>
      <c r="K36" s="121" t="s">
        <v>74</v>
      </c>
      <c r="L36" s="285" t="s">
        <v>73</v>
      </c>
      <c r="M36" s="271" t="s">
        <v>205</v>
      </c>
    </row>
    <row r="37" spans="1:13" s="7" customFormat="1" ht="19.5" customHeight="1" x14ac:dyDescent="0.2">
      <c r="A37" s="269"/>
      <c r="B37" s="274"/>
      <c r="C37" s="122" t="s">
        <v>89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 t="s">
        <v>75</v>
      </c>
      <c r="L37" s="266"/>
      <c r="M37" s="269"/>
    </row>
    <row r="38" spans="1:13" s="7" customFormat="1" ht="19.5" customHeight="1" thickBot="1" x14ac:dyDescent="0.25">
      <c r="A38" s="270"/>
      <c r="B38" s="275"/>
      <c r="C38" s="123" t="s">
        <v>88</v>
      </c>
      <c r="D38" s="124">
        <f>SUM(D36:D37)</f>
        <v>0</v>
      </c>
      <c r="E38" s="124">
        <f t="shared" ref="E38:J38" si="12">SUM(E36:E37)</f>
        <v>0</v>
      </c>
      <c r="F38" s="124">
        <f t="shared" si="12"/>
        <v>1</v>
      </c>
      <c r="G38" s="124">
        <f t="shared" si="12"/>
        <v>0</v>
      </c>
      <c r="H38" s="124">
        <f t="shared" si="12"/>
        <v>0</v>
      </c>
      <c r="I38" s="124">
        <f t="shared" si="12"/>
        <v>0</v>
      </c>
      <c r="J38" s="124">
        <f t="shared" si="12"/>
        <v>1</v>
      </c>
      <c r="K38" s="124" t="s">
        <v>49</v>
      </c>
      <c r="L38" s="267"/>
      <c r="M38" s="270"/>
    </row>
    <row r="39" spans="1:13" s="7" customFormat="1" ht="19.5" customHeight="1" thickTop="1" x14ac:dyDescent="0.2">
      <c r="A39" s="268" t="s">
        <v>26</v>
      </c>
      <c r="B39" s="273" t="s">
        <v>86</v>
      </c>
      <c r="C39" s="120" t="s">
        <v>87</v>
      </c>
      <c r="D39" s="121">
        <v>2</v>
      </c>
      <c r="E39" s="121">
        <v>13</v>
      </c>
      <c r="F39" s="121">
        <v>46</v>
      </c>
      <c r="G39" s="121">
        <v>54</v>
      </c>
      <c r="H39" s="121">
        <v>54</v>
      </c>
      <c r="I39" s="121">
        <v>210</v>
      </c>
      <c r="J39" s="121">
        <f>SUM(D39:I39)</f>
        <v>379</v>
      </c>
      <c r="K39" s="121" t="s">
        <v>74</v>
      </c>
      <c r="L39" s="265" t="s">
        <v>73</v>
      </c>
      <c r="M39" s="268" t="s">
        <v>27</v>
      </c>
    </row>
    <row r="40" spans="1:13" s="7" customFormat="1" ht="18" customHeight="1" x14ac:dyDescent="0.2">
      <c r="A40" s="269"/>
      <c r="B40" s="274"/>
      <c r="C40" s="122" t="s">
        <v>89</v>
      </c>
      <c r="D40" s="102">
        <v>5</v>
      </c>
      <c r="E40" s="102">
        <v>0</v>
      </c>
      <c r="F40" s="102">
        <v>0</v>
      </c>
      <c r="G40" s="102">
        <v>0</v>
      </c>
      <c r="H40" s="102">
        <v>0</v>
      </c>
      <c r="I40" s="102">
        <v>0</v>
      </c>
      <c r="J40" s="102">
        <f>SUM(D40:I40)</f>
        <v>5</v>
      </c>
      <c r="K40" s="102" t="s">
        <v>75</v>
      </c>
      <c r="L40" s="266"/>
      <c r="M40" s="269"/>
    </row>
    <row r="41" spans="1:13" s="7" customFormat="1" ht="14.25" customHeight="1" thickBot="1" x14ac:dyDescent="0.25">
      <c r="A41" s="269"/>
      <c r="B41" s="275"/>
      <c r="C41" s="123" t="s">
        <v>88</v>
      </c>
      <c r="D41" s="124">
        <f>SUM(D39:D40)</f>
        <v>7</v>
      </c>
      <c r="E41" s="124">
        <f t="shared" ref="E41:J41" si="13">SUM(E39:E40)</f>
        <v>13</v>
      </c>
      <c r="F41" s="124">
        <f t="shared" si="13"/>
        <v>46</v>
      </c>
      <c r="G41" s="124">
        <f t="shared" si="13"/>
        <v>54</v>
      </c>
      <c r="H41" s="124">
        <f t="shared" si="13"/>
        <v>54</v>
      </c>
      <c r="I41" s="124">
        <f t="shared" si="13"/>
        <v>210</v>
      </c>
      <c r="J41" s="124">
        <f t="shared" si="13"/>
        <v>384</v>
      </c>
      <c r="K41" s="124" t="s">
        <v>49</v>
      </c>
      <c r="L41" s="267"/>
      <c r="M41" s="269"/>
    </row>
    <row r="42" spans="1:13" s="7" customFormat="1" ht="19.5" customHeight="1" thickTop="1" x14ac:dyDescent="0.2">
      <c r="A42" s="269"/>
      <c r="B42" s="273" t="s">
        <v>77</v>
      </c>
      <c r="C42" s="120" t="s">
        <v>87</v>
      </c>
      <c r="D42" s="121">
        <v>0</v>
      </c>
      <c r="E42" s="121">
        <v>0</v>
      </c>
      <c r="F42" s="121">
        <v>0</v>
      </c>
      <c r="G42" s="121">
        <v>1</v>
      </c>
      <c r="H42" s="121">
        <v>0</v>
      </c>
      <c r="I42" s="121">
        <v>0</v>
      </c>
      <c r="J42" s="121">
        <f>SUM(D42:I42)</f>
        <v>1</v>
      </c>
      <c r="K42" s="121" t="s">
        <v>74</v>
      </c>
      <c r="L42" s="265" t="s">
        <v>78</v>
      </c>
      <c r="M42" s="269"/>
    </row>
    <row r="43" spans="1:13" s="7" customFormat="1" ht="19.5" customHeight="1" x14ac:dyDescent="0.2">
      <c r="A43" s="269"/>
      <c r="B43" s="274"/>
      <c r="C43" s="122" t="s">
        <v>89</v>
      </c>
      <c r="D43" s="102">
        <v>0</v>
      </c>
      <c r="E43" s="102">
        <v>0</v>
      </c>
      <c r="F43" s="102">
        <v>0</v>
      </c>
      <c r="G43" s="102">
        <v>0</v>
      </c>
      <c r="H43" s="102">
        <v>0</v>
      </c>
      <c r="I43" s="102">
        <v>0</v>
      </c>
      <c r="J43" s="102">
        <v>0</v>
      </c>
      <c r="K43" s="102" t="s">
        <v>75</v>
      </c>
      <c r="L43" s="266"/>
      <c r="M43" s="269"/>
    </row>
    <row r="44" spans="1:13" s="7" customFormat="1" ht="19.5" customHeight="1" thickBot="1" x14ac:dyDescent="0.25">
      <c r="A44" s="269"/>
      <c r="B44" s="275"/>
      <c r="C44" s="123" t="s">
        <v>88</v>
      </c>
      <c r="D44" s="124">
        <f>SUM(D42:D43)</f>
        <v>0</v>
      </c>
      <c r="E44" s="124">
        <f t="shared" ref="E44:J44" si="14">SUM(E42:E43)</f>
        <v>0</v>
      </c>
      <c r="F44" s="124">
        <f t="shared" si="14"/>
        <v>0</v>
      </c>
      <c r="G44" s="124">
        <f t="shared" si="14"/>
        <v>1</v>
      </c>
      <c r="H44" s="124">
        <f t="shared" si="14"/>
        <v>0</v>
      </c>
      <c r="I44" s="124">
        <f t="shared" si="14"/>
        <v>0</v>
      </c>
      <c r="J44" s="124">
        <f t="shared" si="14"/>
        <v>1</v>
      </c>
      <c r="K44" s="124" t="s">
        <v>49</v>
      </c>
      <c r="L44" s="267"/>
      <c r="M44" s="269"/>
    </row>
    <row r="45" spans="1:13" s="7" customFormat="1" ht="19.5" customHeight="1" thickTop="1" x14ac:dyDescent="0.2">
      <c r="A45" s="269"/>
      <c r="B45" s="273" t="s">
        <v>48</v>
      </c>
      <c r="C45" s="120" t="s">
        <v>87</v>
      </c>
      <c r="D45" s="121">
        <f>D39+D42</f>
        <v>2</v>
      </c>
      <c r="E45" s="121">
        <f t="shared" ref="E45:J45" si="15">E39+E42</f>
        <v>13</v>
      </c>
      <c r="F45" s="121">
        <f t="shared" si="15"/>
        <v>46</v>
      </c>
      <c r="G45" s="121">
        <f t="shared" si="15"/>
        <v>55</v>
      </c>
      <c r="H45" s="121">
        <f t="shared" si="15"/>
        <v>54</v>
      </c>
      <c r="I45" s="121">
        <f t="shared" si="15"/>
        <v>210</v>
      </c>
      <c r="J45" s="121">
        <f t="shared" si="15"/>
        <v>380</v>
      </c>
      <c r="K45" s="121" t="s">
        <v>74</v>
      </c>
      <c r="L45" s="265" t="s">
        <v>49</v>
      </c>
      <c r="M45" s="269"/>
    </row>
    <row r="46" spans="1:13" s="7" customFormat="1" ht="19.5" customHeight="1" x14ac:dyDescent="0.2">
      <c r="A46" s="269"/>
      <c r="B46" s="274"/>
      <c r="C46" s="122" t="s">
        <v>89</v>
      </c>
      <c r="D46" s="102">
        <f t="shared" ref="D46:J46" si="16">D40+D43</f>
        <v>5</v>
      </c>
      <c r="E46" s="102">
        <f t="shared" si="16"/>
        <v>0</v>
      </c>
      <c r="F46" s="102">
        <f t="shared" si="16"/>
        <v>0</v>
      </c>
      <c r="G46" s="102">
        <f t="shared" si="16"/>
        <v>0</v>
      </c>
      <c r="H46" s="102">
        <f t="shared" si="16"/>
        <v>0</v>
      </c>
      <c r="I46" s="102">
        <f t="shared" si="16"/>
        <v>0</v>
      </c>
      <c r="J46" s="102">
        <f t="shared" si="16"/>
        <v>5</v>
      </c>
      <c r="K46" s="102" t="s">
        <v>75</v>
      </c>
      <c r="L46" s="266"/>
      <c r="M46" s="269"/>
    </row>
    <row r="47" spans="1:13" s="7" customFormat="1" ht="19.5" customHeight="1" thickBot="1" x14ac:dyDescent="0.25">
      <c r="A47" s="270"/>
      <c r="B47" s="275"/>
      <c r="C47" s="123" t="s">
        <v>88</v>
      </c>
      <c r="D47" s="124">
        <f t="shared" ref="D47:J47" si="17">D41+D44</f>
        <v>7</v>
      </c>
      <c r="E47" s="124">
        <f t="shared" si="17"/>
        <v>13</v>
      </c>
      <c r="F47" s="124">
        <f t="shared" si="17"/>
        <v>46</v>
      </c>
      <c r="G47" s="124">
        <f t="shared" si="17"/>
        <v>55</v>
      </c>
      <c r="H47" s="124">
        <f t="shared" si="17"/>
        <v>54</v>
      </c>
      <c r="I47" s="124">
        <f t="shared" si="17"/>
        <v>210</v>
      </c>
      <c r="J47" s="124">
        <f t="shared" si="17"/>
        <v>385</v>
      </c>
      <c r="K47" s="124" t="s">
        <v>49</v>
      </c>
      <c r="L47" s="267"/>
      <c r="M47" s="270"/>
    </row>
    <row r="48" spans="1:13" s="7" customFormat="1" ht="19.5" customHeight="1" thickTop="1" x14ac:dyDescent="0.2">
      <c r="A48" s="268" t="s">
        <v>28</v>
      </c>
      <c r="B48" s="273" t="s">
        <v>86</v>
      </c>
      <c r="C48" s="120" t="s">
        <v>87</v>
      </c>
      <c r="D48" s="121">
        <v>0</v>
      </c>
      <c r="E48" s="121">
        <v>0</v>
      </c>
      <c r="F48" s="121">
        <v>3</v>
      </c>
      <c r="G48" s="121">
        <v>1</v>
      </c>
      <c r="H48" s="121">
        <v>1</v>
      </c>
      <c r="I48" s="121">
        <v>2</v>
      </c>
      <c r="J48" s="121">
        <f>SUM(D48:I48)</f>
        <v>7</v>
      </c>
      <c r="K48" s="121" t="s">
        <v>74</v>
      </c>
      <c r="L48" s="265" t="s">
        <v>73</v>
      </c>
      <c r="M48" s="269" t="s">
        <v>29</v>
      </c>
    </row>
    <row r="49" spans="1:13" s="7" customFormat="1" ht="15" customHeight="1" x14ac:dyDescent="0.2">
      <c r="A49" s="269"/>
      <c r="B49" s="274"/>
      <c r="C49" s="122" t="s">
        <v>89</v>
      </c>
      <c r="D49" s="102">
        <v>0</v>
      </c>
      <c r="E49" s="102">
        <v>0</v>
      </c>
      <c r="F49" s="102">
        <v>0</v>
      </c>
      <c r="G49" s="102">
        <v>0</v>
      </c>
      <c r="H49" s="102">
        <v>0</v>
      </c>
      <c r="I49" s="102">
        <v>0</v>
      </c>
      <c r="J49" s="102">
        <v>0</v>
      </c>
      <c r="K49" s="102" t="s">
        <v>75</v>
      </c>
      <c r="L49" s="266"/>
      <c r="M49" s="269"/>
    </row>
    <row r="50" spans="1:13" s="7" customFormat="1" ht="15" customHeight="1" thickBot="1" x14ac:dyDescent="0.25">
      <c r="A50" s="272"/>
      <c r="B50" s="284"/>
      <c r="C50" s="123" t="s">
        <v>88</v>
      </c>
      <c r="D50" s="124">
        <f>SUM(D48:D49)</f>
        <v>0</v>
      </c>
      <c r="E50" s="124">
        <f t="shared" ref="E50:J50" si="18">SUM(E48:E49)</f>
        <v>0</v>
      </c>
      <c r="F50" s="124">
        <f t="shared" si="18"/>
        <v>3</v>
      </c>
      <c r="G50" s="124">
        <f t="shared" si="18"/>
        <v>1</v>
      </c>
      <c r="H50" s="124">
        <f t="shared" si="18"/>
        <v>1</v>
      </c>
      <c r="I50" s="124">
        <f t="shared" si="18"/>
        <v>2</v>
      </c>
      <c r="J50" s="124">
        <f t="shared" si="18"/>
        <v>7</v>
      </c>
      <c r="K50" s="124" t="s">
        <v>49</v>
      </c>
      <c r="L50" s="286"/>
      <c r="M50" s="272"/>
    </row>
    <row r="51" spans="1:13" s="7" customFormat="1" ht="20.25" customHeight="1" thickTop="1" x14ac:dyDescent="0.2">
      <c r="A51" s="66"/>
      <c r="B51" s="66"/>
      <c r="C51" s="66"/>
      <c r="D51" s="69"/>
      <c r="E51" s="69"/>
      <c r="F51" s="69"/>
      <c r="G51" s="69"/>
      <c r="H51" s="69"/>
      <c r="I51" s="69"/>
      <c r="J51" s="69"/>
      <c r="K51" s="66"/>
      <c r="L51" s="125"/>
      <c r="M51" s="66"/>
    </row>
    <row r="52" spans="1:13" s="7" customFormat="1" ht="29.25" customHeight="1" x14ac:dyDescent="0.2">
      <c r="A52" s="261" t="s">
        <v>199</v>
      </c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</row>
    <row r="53" spans="1:13" s="7" customFormat="1" ht="21.75" customHeight="1" x14ac:dyDescent="0.2">
      <c r="A53" s="262" t="s">
        <v>202</v>
      </c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</row>
    <row r="54" spans="1:13" ht="21" customHeight="1" thickBot="1" x14ac:dyDescent="0.25">
      <c r="A54" s="263"/>
      <c r="B54" s="263"/>
      <c r="C54" s="14"/>
      <c r="D54" s="3"/>
      <c r="E54" s="13"/>
      <c r="F54" s="13"/>
      <c r="G54" s="13"/>
      <c r="H54" s="13"/>
      <c r="I54" s="13"/>
      <c r="J54" s="13"/>
      <c r="K54" s="264"/>
      <c r="L54" s="264"/>
      <c r="M54" s="264"/>
    </row>
    <row r="55" spans="1:13" ht="36.75" customHeight="1" thickTop="1" x14ac:dyDescent="0.2">
      <c r="A55" s="247" t="s">
        <v>62</v>
      </c>
      <c r="B55" s="247" t="s">
        <v>63</v>
      </c>
      <c r="C55" s="247" t="s">
        <v>85</v>
      </c>
      <c r="D55" s="117" t="s">
        <v>64</v>
      </c>
      <c r="E55" s="117" t="s">
        <v>65</v>
      </c>
      <c r="F55" s="117" t="s">
        <v>66</v>
      </c>
      <c r="G55" s="117" t="s">
        <v>67</v>
      </c>
      <c r="H55" s="117" t="s">
        <v>68</v>
      </c>
      <c r="I55" s="117" t="s">
        <v>84</v>
      </c>
      <c r="J55" s="117" t="s">
        <v>69</v>
      </c>
      <c r="K55" s="279" t="s">
        <v>70</v>
      </c>
      <c r="L55" s="281" t="s">
        <v>71</v>
      </c>
      <c r="M55" s="276" t="s">
        <v>23</v>
      </c>
    </row>
    <row r="56" spans="1:13" ht="36.75" customHeight="1" thickBot="1" x14ac:dyDescent="0.25">
      <c r="A56" s="278"/>
      <c r="B56" s="278"/>
      <c r="C56" s="278"/>
      <c r="D56" s="118" t="s">
        <v>190</v>
      </c>
      <c r="E56" s="118" t="s">
        <v>193</v>
      </c>
      <c r="F56" s="118" t="s">
        <v>187</v>
      </c>
      <c r="G56" s="118" t="s">
        <v>188</v>
      </c>
      <c r="H56" s="118" t="s">
        <v>189</v>
      </c>
      <c r="I56" s="118" t="s">
        <v>72</v>
      </c>
      <c r="J56" s="118" t="s">
        <v>49</v>
      </c>
      <c r="K56" s="280"/>
      <c r="L56" s="282"/>
      <c r="M56" s="277"/>
    </row>
    <row r="57" spans="1:13" ht="19.5" customHeight="1" thickTop="1" x14ac:dyDescent="0.2">
      <c r="A57" s="271" t="s">
        <v>30</v>
      </c>
      <c r="B57" s="283" t="s">
        <v>86</v>
      </c>
      <c r="C57" s="120" t="s">
        <v>87</v>
      </c>
      <c r="D57" s="121">
        <v>1</v>
      </c>
      <c r="E57" s="121">
        <v>7</v>
      </c>
      <c r="F57" s="121">
        <v>168</v>
      </c>
      <c r="G57" s="121">
        <v>168</v>
      </c>
      <c r="H57" s="121">
        <v>213</v>
      </c>
      <c r="I57" s="121">
        <v>191</v>
      </c>
      <c r="J57" s="121">
        <f>SUM(D57:I57)</f>
        <v>748</v>
      </c>
      <c r="K57" s="121" t="s">
        <v>74</v>
      </c>
      <c r="L57" s="285" t="s">
        <v>73</v>
      </c>
      <c r="M57" s="268" t="s">
        <v>31</v>
      </c>
    </row>
    <row r="58" spans="1:13" ht="19.5" customHeight="1" x14ac:dyDescent="0.2">
      <c r="A58" s="269"/>
      <c r="B58" s="274"/>
      <c r="C58" s="122" t="s">
        <v>89</v>
      </c>
      <c r="D58" s="102">
        <v>0</v>
      </c>
      <c r="E58" s="102">
        <v>0</v>
      </c>
      <c r="F58" s="102">
        <v>0</v>
      </c>
      <c r="G58" s="102">
        <v>0</v>
      </c>
      <c r="H58" s="102">
        <v>0</v>
      </c>
      <c r="I58" s="102">
        <v>0</v>
      </c>
      <c r="J58" s="102">
        <v>0</v>
      </c>
      <c r="K58" s="102" t="s">
        <v>75</v>
      </c>
      <c r="L58" s="266"/>
      <c r="M58" s="269"/>
    </row>
    <row r="59" spans="1:13" ht="19.5" customHeight="1" thickBot="1" x14ac:dyDescent="0.25">
      <c r="A59" s="270"/>
      <c r="B59" s="275"/>
      <c r="C59" s="123" t="s">
        <v>88</v>
      </c>
      <c r="D59" s="124">
        <f>SUM(D57:D58)</f>
        <v>1</v>
      </c>
      <c r="E59" s="124">
        <f t="shared" ref="E59:J59" si="19">SUM(E57:E58)</f>
        <v>7</v>
      </c>
      <c r="F59" s="124">
        <f t="shared" si="19"/>
        <v>168</v>
      </c>
      <c r="G59" s="124">
        <f t="shared" si="19"/>
        <v>168</v>
      </c>
      <c r="H59" s="124">
        <f t="shared" si="19"/>
        <v>213</v>
      </c>
      <c r="I59" s="124">
        <f t="shared" si="19"/>
        <v>191</v>
      </c>
      <c r="J59" s="124">
        <f t="shared" si="19"/>
        <v>748</v>
      </c>
      <c r="K59" s="124" t="s">
        <v>49</v>
      </c>
      <c r="L59" s="267"/>
      <c r="M59" s="270"/>
    </row>
    <row r="60" spans="1:13" ht="19.5" customHeight="1" thickTop="1" x14ac:dyDescent="0.2">
      <c r="A60" s="268" t="s">
        <v>32</v>
      </c>
      <c r="B60" s="273" t="s">
        <v>86</v>
      </c>
      <c r="C60" s="120" t="s">
        <v>87</v>
      </c>
      <c r="D60" s="121">
        <v>0</v>
      </c>
      <c r="E60" s="121">
        <v>1</v>
      </c>
      <c r="F60" s="121">
        <v>1</v>
      </c>
      <c r="G60" s="121">
        <v>0</v>
      </c>
      <c r="H60" s="121">
        <v>0</v>
      </c>
      <c r="I60" s="121">
        <v>6</v>
      </c>
      <c r="J60" s="121">
        <f>SUM(D60:I60)</f>
        <v>8</v>
      </c>
      <c r="K60" s="121" t="s">
        <v>74</v>
      </c>
      <c r="L60" s="265" t="s">
        <v>73</v>
      </c>
      <c r="M60" s="268" t="s">
        <v>33</v>
      </c>
    </row>
    <row r="61" spans="1:13" ht="19.5" customHeight="1" x14ac:dyDescent="0.2">
      <c r="A61" s="269"/>
      <c r="B61" s="274"/>
      <c r="C61" s="122" t="s">
        <v>89</v>
      </c>
      <c r="D61" s="102">
        <v>0</v>
      </c>
      <c r="E61" s="102">
        <v>0</v>
      </c>
      <c r="F61" s="102">
        <v>0</v>
      </c>
      <c r="G61" s="102">
        <v>0</v>
      </c>
      <c r="H61" s="102">
        <v>0</v>
      </c>
      <c r="I61" s="102">
        <v>0</v>
      </c>
      <c r="J61" s="102">
        <v>0</v>
      </c>
      <c r="K61" s="102" t="s">
        <v>75</v>
      </c>
      <c r="L61" s="266"/>
      <c r="M61" s="269"/>
    </row>
    <row r="62" spans="1:13" ht="19.5" customHeight="1" thickBot="1" x14ac:dyDescent="0.25">
      <c r="A62" s="269"/>
      <c r="B62" s="275"/>
      <c r="C62" s="123" t="s">
        <v>88</v>
      </c>
      <c r="D62" s="124">
        <f>SUM(D60:D61)</f>
        <v>0</v>
      </c>
      <c r="E62" s="124">
        <f t="shared" ref="E62:J62" si="20">SUM(E60:E61)</f>
        <v>1</v>
      </c>
      <c r="F62" s="124">
        <f t="shared" si="20"/>
        <v>1</v>
      </c>
      <c r="G62" s="124">
        <f t="shared" si="20"/>
        <v>0</v>
      </c>
      <c r="H62" s="124">
        <f t="shared" si="20"/>
        <v>0</v>
      </c>
      <c r="I62" s="124">
        <f t="shared" si="20"/>
        <v>6</v>
      </c>
      <c r="J62" s="124">
        <f t="shared" si="20"/>
        <v>8</v>
      </c>
      <c r="K62" s="124" t="s">
        <v>49</v>
      </c>
      <c r="L62" s="267"/>
      <c r="M62" s="269"/>
    </row>
    <row r="63" spans="1:13" ht="19.5" customHeight="1" thickTop="1" x14ac:dyDescent="0.2">
      <c r="A63" s="269"/>
      <c r="B63" s="273" t="s">
        <v>77</v>
      </c>
      <c r="C63" s="120" t="s">
        <v>87</v>
      </c>
      <c r="D63" s="121">
        <v>0</v>
      </c>
      <c r="E63" s="121">
        <v>0</v>
      </c>
      <c r="F63" s="121">
        <v>1</v>
      </c>
      <c r="G63" s="121">
        <v>0</v>
      </c>
      <c r="H63" s="121">
        <v>0</v>
      </c>
      <c r="I63" s="121">
        <v>0</v>
      </c>
      <c r="J63" s="121">
        <f>SUM(D63:I63)</f>
        <v>1</v>
      </c>
      <c r="K63" s="121" t="s">
        <v>74</v>
      </c>
      <c r="L63" s="265" t="s">
        <v>78</v>
      </c>
      <c r="M63" s="269"/>
    </row>
    <row r="64" spans="1:13" ht="19.5" customHeight="1" x14ac:dyDescent="0.2">
      <c r="A64" s="269"/>
      <c r="B64" s="274"/>
      <c r="C64" s="122" t="s">
        <v>89</v>
      </c>
      <c r="D64" s="102">
        <v>0</v>
      </c>
      <c r="E64" s="102">
        <v>0</v>
      </c>
      <c r="F64" s="102">
        <v>0</v>
      </c>
      <c r="G64" s="102">
        <v>0</v>
      </c>
      <c r="H64" s="102">
        <v>0</v>
      </c>
      <c r="I64" s="102">
        <v>0</v>
      </c>
      <c r="J64" s="102">
        <v>0</v>
      </c>
      <c r="K64" s="102" t="s">
        <v>75</v>
      </c>
      <c r="L64" s="266"/>
      <c r="M64" s="269"/>
    </row>
    <row r="65" spans="1:13" ht="19.5" customHeight="1" thickBot="1" x14ac:dyDescent="0.25">
      <c r="A65" s="269"/>
      <c r="B65" s="275"/>
      <c r="C65" s="123" t="s">
        <v>88</v>
      </c>
      <c r="D65" s="124">
        <f>SUM(D63:D64)</f>
        <v>0</v>
      </c>
      <c r="E65" s="124">
        <f t="shared" ref="E65:J65" si="21">SUM(E63:E64)</f>
        <v>0</v>
      </c>
      <c r="F65" s="124">
        <f t="shared" si="21"/>
        <v>1</v>
      </c>
      <c r="G65" s="124">
        <f t="shared" si="21"/>
        <v>0</v>
      </c>
      <c r="H65" s="124">
        <f t="shared" si="21"/>
        <v>0</v>
      </c>
      <c r="I65" s="124">
        <f t="shared" si="21"/>
        <v>0</v>
      </c>
      <c r="J65" s="124">
        <f t="shared" si="21"/>
        <v>1</v>
      </c>
      <c r="K65" s="124" t="s">
        <v>49</v>
      </c>
      <c r="L65" s="267"/>
      <c r="M65" s="269"/>
    </row>
    <row r="66" spans="1:13" ht="17.25" customHeight="1" thickTop="1" x14ac:dyDescent="0.2">
      <c r="A66" s="269"/>
      <c r="B66" s="273" t="s">
        <v>48</v>
      </c>
      <c r="C66" s="120" t="s">
        <v>87</v>
      </c>
      <c r="D66" s="121">
        <f>D60+D63</f>
        <v>0</v>
      </c>
      <c r="E66" s="121">
        <f t="shared" ref="E66:J66" si="22">E60+E63</f>
        <v>1</v>
      </c>
      <c r="F66" s="121">
        <f t="shared" si="22"/>
        <v>2</v>
      </c>
      <c r="G66" s="121">
        <f t="shared" si="22"/>
        <v>0</v>
      </c>
      <c r="H66" s="121">
        <f t="shared" si="22"/>
        <v>0</v>
      </c>
      <c r="I66" s="121">
        <f t="shared" si="22"/>
        <v>6</v>
      </c>
      <c r="J66" s="121">
        <f t="shared" si="22"/>
        <v>9</v>
      </c>
      <c r="K66" s="121" t="s">
        <v>74</v>
      </c>
      <c r="L66" s="265" t="s">
        <v>49</v>
      </c>
      <c r="M66" s="269"/>
    </row>
    <row r="67" spans="1:13" ht="17.25" customHeight="1" x14ac:dyDescent="0.2">
      <c r="A67" s="269"/>
      <c r="B67" s="274"/>
      <c r="C67" s="122" t="s">
        <v>89</v>
      </c>
      <c r="D67" s="102">
        <f t="shared" ref="D67:J67" si="23">D61+D64</f>
        <v>0</v>
      </c>
      <c r="E67" s="102">
        <f t="shared" si="23"/>
        <v>0</v>
      </c>
      <c r="F67" s="102">
        <f t="shared" si="23"/>
        <v>0</v>
      </c>
      <c r="G67" s="102">
        <f t="shared" si="23"/>
        <v>0</v>
      </c>
      <c r="H67" s="102">
        <f t="shared" si="23"/>
        <v>0</v>
      </c>
      <c r="I67" s="102">
        <f t="shared" si="23"/>
        <v>0</v>
      </c>
      <c r="J67" s="102">
        <f t="shared" si="23"/>
        <v>0</v>
      </c>
      <c r="K67" s="102" t="s">
        <v>75</v>
      </c>
      <c r="L67" s="266"/>
      <c r="M67" s="269"/>
    </row>
    <row r="68" spans="1:13" ht="22.5" customHeight="1" thickBot="1" x14ac:dyDescent="0.25">
      <c r="A68" s="272"/>
      <c r="B68" s="284"/>
      <c r="C68" s="123" t="s">
        <v>88</v>
      </c>
      <c r="D68" s="124">
        <f t="shared" ref="D68:J68" si="24">D62+D65</f>
        <v>0</v>
      </c>
      <c r="E68" s="124">
        <f t="shared" si="24"/>
        <v>1</v>
      </c>
      <c r="F68" s="124">
        <f t="shared" si="24"/>
        <v>2</v>
      </c>
      <c r="G68" s="124">
        <f t="shared" si="24"/>
        <v>0</v>
      </c>
      <c r="H68" s="124">
        <f t="shared" si="24"/>
        <v>0</v>
      </c>
      <c r="I68" s="124">
        <f t="shared" si="24"/>
        <v>6</v>
      </c>
      <c r="J68" s="124">
        <f t="shared" si="24"/>
        <v>9</v>
      </c>
      <c r="K68" s="124" t="s">
        <v>49</v>
      </c>
      <c r="L68" s="286"/>
      <c r="M68" s="272"/>
    </row>
    <row r="69" spans="1:13" ht="22.5" customHeight="1" thickTop="1" x14ac:dyDescent="0.2">
      <c r="A69" s="271" t="s">
        <v>34</v>
      </c>
      <c r="B69" s="283" t="s">
        <v>86</v>
      </c>
      <c r="C69" s="120" t="s">
        <v>87</v>
      </c>
      <c r="D69" s="121">
        <v>0</v>
      </c>
      <c r="E69" s="121">
        <v>0</v>
      </c>
      <c r="F69" s="121">
        <v>1</v>
      </c>
      <c r="G69" s="121">
        <v>0</v>
      </c>
      <c r="H69" s="121">
        <v>0</v>
      </c>
      <c r="I69" s="121">
        <v>2</v>
      </c>
      <c r="J69" s="121">
        <f>SUM(D69:I69)</f>
        <v>3</v>
      </c>
      <c r="K69" s="120" t="s">
        <v>74</v>
      </c>
      <c r="L69" s="285" t="s">
        <v>78</v>
      </c>
      <c r="M69" s="271" t="s">
        <v>35</v>
      </c>
    </row>
    <row r="70" spans="1:13" ht="22.5" customHeight="1" x14ac:dyDescent="0.2">
      <c r="A70" s="269"/>
      <c r="B70" s="274"/>
      <c r="C70" s="122" t="s">
        <v>89</v>
      </c>
      <c r="D70" s="102">
        <v>0</v>
      </c>
      <c r="E70" s="102">
        <v>0</v>
      </c>
      <c r="F70" s="102">
        <v>0</v>
      </c>
      <c r="G70" s="102">
        <v>0</v>
      </c>
      <c r="H70" s="102">
        <v>0</v>
      </c>
      <c r="I70" s="102">
        <v>0</v>
      </c>
      <c r="J70" s="102">
        <v>0</v>
      </c>
      <c r="K70" s="122" t="s">
        <v>75</v>
      </c>
      <c r="L70" s="266"/>
      <c r="M70" s="269"/>
    </row>
    <row r="71" spans="1:13" ht="17.25" customHeight="1" thickBot="1" x14ac:dyDescent="0.25">
      <c r="A71" s="272"/>
      <c r="B71" s="284"/>
      <c r="C71" s="186" t="s">
        <v>88</v>
      </c>
      <c r="D71" s="187">
        <f>SUM(D69:D70)</f>
        <v>0</v>
      </c>
      <c r="E71" s="187">
        <f t="shared" ref="E71:J71" si="25">SUM(E69:E70)</f>
        <v>0</v>
      </c>
      <c r="F71" s="187">
        <f t="shared" si="25"/>
        <v>1</v>
      </c>
      <c r="G71" s="187">
        <f t="shared" si="25"/>
        <v>0</v>
      </c>
      <c r="H71" s="187">
        <f t="shared" si="25"/>
        <v>0</v>
      </c>
      <c r="I71" s="187">
        <f t="shared" si="25"/>
        <v>2</v>
      </c>
      <c r="J71" s="187">
        <f t="shared" si="25"/>
        <v>3</v>
      </c>
      <c r="K71" s="186" t="s">
        <v>49</v>
      </c>
      <c r="L71" s="286"/>
      <c r="M71" s="272"/>
    </row>
    <row r="72" spans="1:13" ht="20.25" customHeight="1" thickTop="1" x14ac:dyDescent="0.2">
      <c r="A72" s="66"/>
      <c r="B72" s="66"/>
      <c r="C72" s="66"/>
      <c r="D72" s="69"/>
      <c r="E72" s="69"/>
      <c r="F72" s="69"/>
      <c r="G72" s="69"/>
      <c r="H72" s="69"/>
      <c r="I72" s="69"/>
      <c r="J72" s="69"/>
      <c r="K72" s="66"/>
      <c r="L72" s="125"/>
      <c r="M72" s="66"/>
    </row>
    <row r="73" spans="1:13" ht="26.25" customHeight="1" x14ac:dyDescent="0.2">
      <c r="A73" s="261" t="s">
        <v>199</v>
      </c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</row>
    <row r="74" spans="1:13" ht="28.5" customHeight="1" x14ac:dyDescent="0.2">
      <c r="A74" s="262" t="s">
        <v>200</v>
      </c>
      <c r="B74" s="262"/>
      <c r="C74" s="262"/>
      <c r="D74" s="262"/>
      <c r="E74" s="262"/>
      <c r="F74" s="262"/>
      <c r="G74" s="262"/>
      <c r="H74" s="262"/>
      <c r="I74" s="262"/>
      <c r="J74" s="262"/>
      <c r="K74" s="262"/>
      <c r="L74" s="262"/>
      <c r="M74" s="262"/>
    </row>
    <row r="75" spans="1:13" ht="27" customHeight="1" thickBot="1" x14ac:dyDescent="0.25">
      <c r="A75" s="263"/>
      <c r="B75" s="263"/>
      <c r="C75" s="14"/>
      <c r="D75" s="3"/>
      <c r="E75" s="13"/>
      <c r="F75" s="13"/>
      <c r="G75" s="13"/>
      <c r="H75" s="13"/>
      <c r="I75" s="13"/>
      <c r="J75" s="13"/>
      <c r="K75" s="264"/>
      <c r="L75" s="264"/>
      <c r="M75" s="264"/>
    </row>
    <row r="76" spans="1:13" ht="40.5" customHeight="1" thickTop="1" x14ac:dyDescent="0.2">
      <c r="A76" s="247" t="s">
        <v>62</v>
      </c>
      <c r="B76" s="247" t="s">
        <v>63</v>
      </c>
      <c r="C76" s="247" t="s">
        <v>85</v>
      </c>
      <c r="D76" s="117" t="s">
        <v>64</v>
      </c>
      <c r="E76" s="117" t="s">
        <v>65</v>
      </c>
      <c r="F76" s="117" t="s">
        <v>66</v>
      </c>
      <c r="G76" s="117" t="s">
        <v>67</v>
      </c>
      <c r="H76" s="117" t="s">
        <v>68</v>
      </c>
      <c r="I76" s="117" t="s">
        <v>84</v>
      </c>
      <c r="J76" s="117" t="s">
        <v>69</v>
      </c>
      <c r="K76" s="279" t="s">
        <v>70</v>
      </c>
      <c r="L76" s="281" t="s">
        <v>71</v>
      </c>
      <c r="M76" s="276" t="s">
        <v>23</v>
      </c>
    </row>
    <row r="77" spans="1:13" ht="40.5" customHeight="1" thickBot="1" x14ac:dyDescent="0.25">
      <c r="A77" s="278"/>
      <c r="B77" s="278"/>
      <c r="C77" s="278"/>
      <c r="D77" s="118" t="s">
        <v>190</v>
      </c>
      <c r="E77" s="118" t="s">
        <v>193</v>
      </c>
      <c r="F77" s="118" t="s">
        <v>187</v>
      </c>
      <c r="G77" s="118" t="s">
        <v>188</v>
      </c>
      <c r="H77" s="118" t="s">
        <v>189</v>
      </c>
      <c r="I77" s="118" t="s">
        <v>72</v>
      </c>
      <c r="J77" s="118" t="s">
        <v>49</v>
      </c>
      <c r="K77" s="280"/>
      <c r="L77" s="282"/>
      <c r="M77" s="277"/>
    </row>
    <row r="78" spans="1:13" ht="17.25" customHeight="1" thickTop="1" x14ac:dyDescent="0.2">
      <c r="A78" s="268" t="s">
        <v>36</v>
      </c>
      <c r="B78" s="273" t="s">
        <v>86</v>
      </c>
      <c r="C78" s="120" t="s">
        <v>87</v>
      </c>
      <c r="D78" s="121">
        <v>0</v>
      </c>
      <c r="E78" s="121">
        <v>7</v>
      </c>
      <c r="F78" s="121">
        <v>93</v>
      </c>
      <c r="G78" s="121">
        <v>118</v>
      </c>
      <c r="H78" s="121">
        <v>60</v>
      </c>
      <c r="I78" s="121">
        <v>107</v>
      </c>
      <c r="J78" s="121">
        <f>SUM(D78:I78)</f>
        <v>385</v>
      </c>
      <c r="K78" s="120" t="s">
        <v>74</v>
      </c>
      <c r="L78" s="265" t="s">
        <v>73</v>
      </c>
      <c r="M78" s="268" t="s">
        <v>37</v>
      </c>
    </row>
    <row r="79" spans="1:13" ht="17.25" customHeight="1" x14ac:dyDescent="0.2">
      <c r="A79" s="269"/>
      <c r="B79" s="274"/>
      <c r="C79" s="122" t="s">
        <v>89</v>
      </c>
      <c r="D79" s="102">
        <v>0</v>
      </c>
      <c r="E79" s="102">
        <v>0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22" t="s">
        <v>75</v>
      </c>
      <c r="L79" s="266"/>
      <c r="M79" s="269"/>
    </row>
    <row r="80" spans="1:13" ht="17.25" customHeight="1" thickBot="1" x14ac:dyDescent="0.25">
      <c r="A80" s="269"/>
      <c r="B80" s="275"/>
      <c r="C80" s="123" t="s">
        <v>88</v>
      </c>
      <c r="D80" s="124">
        <f>SUM(D78:D79)</f>
        <v>0</v>
      </c>
      <c r="E80" s="124">
        <f t="shared" ref="E80:J80" si="26">SUM(E78:E79)</f>
        <v>7</v>
      </c>
      <c r="F80" s="124">
        <f t="shared" si="26"/>
        <v>93</v>
      </c>
      <c r="G80" s="124">
        <f t="shared" si="26"/>
        <v>118</v>
      </c>
      <c r="H80" s="124">
        <f t="shared" si="26"/>
        <v>60</v>
      </c>
      <c r="I80" s="124">
        <f t="shared" si="26"/>
        <v>107</v>
      </c>
      <c r="J80" s="124">
        <f t="shared" si="26"/>
        <v>385</v>
      </c>
      <c r="K80" s="123" t="s">
        <v>49</v>
      </c>
      <c r="L80" s="267"/>
      <c r="M80" s="269"/>
    </row>
    <row r="81" spans="1:13" ht="17.25" customHeight="1" thickTop="1" x14ac:dyDescent="0.2">
      <c r="A81" s="269"/>
      <c r="B81" s="273" t="s">
        <v>79</v>
      </c>
      <c r="C81" s="120" t="s">
        <v>87</v>
      </c>
      <c r="D81" s="121">
        <v>0</v>
      </c>
      <c r="E81" s="121">
        <v>1</v>
      </c>
      <c r="F81" s="121">
        <v>0</v>
      </c>
      <c r="G81" s="121">
        <v>0</v>
      </c>
      <c r="H81" s="121">
        <v>0</v>
      </c>
      <c r="I81" s="121">
        <v>0</v>
      </c>
      <c r="J81" s="121">
        <f>SUM(D81:I81)</f>
        <v>1</v>
      </c>
      <c r="K81" s="120" t="s">
        <v>74</v>
      </c>
      <c r="L81" s="265" t="s">
        <v>80</v>
      </c>
      <c r="M81" s="269"/>
    </row>
    <row r="82" spans="1:13" ht="17.25" customHeight="1" x14ac:dyDescent="0.2">
      <c r="A82" s="269"/>
      <c r="B82" s="274"/>
      <c r="C82" s="122" t="s">
        <v>89</v>
      </c>
      <c r="D82" s="102">
        <v>0</v>
      </c>
      <c r="E82" s="102">
        <v>0</v>
      </c>
      <c r="F82" s="102">
        <v>0</v>
      </c>
      <c r="G82" s="102">
        <v>0</v>
      </c>
      <c r="H82" s="102">
        <v>0</v>
      </c>
      <c r="I82" s="102">
        <v>0</v>
      </c>
      <c r="J82" s="102">
        <v>0</v>
      </c>
      <c r="K82" s="122" t="s">
        <v>75</v>
      </c>
      <c r="L82" s="266"/>
      <c r="M82" s="269"/>
    </row>
    <row r="83" spans="1:13" ht="17.25" customHeight="1" thickBot="1" x14ac:dyDescent="0.25">
      <c r="A83" s="269"/>
      <c r="B83" s="275"/>
      <c r="C83" s="123" t="s">
        <v>88</v>
      </c>
      <c r="D83" s="124">
        <f>SUM(D81:D82)</f>
        <v>0</v>
      </c>
      <c r="E83" s="124">
        <f t="shared" ref="E83:J83" si="27">SUM(E81:E82)</f>
        <v>1</v>
      </c>
      <c r="F83" s="124">
        <f t="shared" si="27"/>
        <v>0</v>
      </c>
      <c r="G83" s="124">
        <f t="shared" si="27"/>
        <v>0</v>
      </c>
      <c r="H83" s="124">
        <f t="shared" si="27"/>
        <v>0</v>
      </c>
      <c r="I83" s="124">
        <f t="shared" si="27"/>
        <v>0</v>
      </c>
      <c r="J83" s="124">
        <f t="shared" si="27"/>
        <v>1</v>
      </c>
      <c r="K83" s="123" t="s">
        <v>49</v>
      </c>
      <c r="L83" s="267"/>
      <c r="M83" s="269"/>
    </row>
    <row r="84" spans="1:13" ht="17.25" customHeight="1" thickTop="1" x14ac:dyDescent="0.2">
      <c r="A84" s="269"/>
      <c r="B84" s="273" t="s">
        <v>48</v>
      </c>
      <c r="C84" s="120" t="s">
        <v>87</v>
      </c>
      <c r="D84" s="121">
        <f>D78+D81</f>
        <v>0</v>
      </c>
      <c r="E84" s="121">
        <f t="shared" ref="E84:J84" si="28">E78+E81</f>
        <v>8</v>
      </c>
      <c r="F84" s="121">
        <f t="shared" si="28"/>
        <v>93</v>
      </c>
      <c r="G84" s="121">
        <f t="shared" si="28"/>
        <v>118</v>
      </c>
      <c r="H84" s="121">
        <f t="shared" si="28"/>
        <v>60</v>
      </c>
      <c r="I84" s="121">
        <f t="shared" si="28"/>
        <v>107</v>
      </c>
      <c r="J84" s="121">
        <f t="shared" si="28"/>
        <v>386</v>
      </c>
      <c r="K84" s="120" t="s">
        <v>74</v>
      </c>
      <c r="L84" s="265" t="s">
        <v>49</v>
      </c>
      <c r="M84" s="269"/>
    </row>
    <row r="85" spans="1:13" ht="17.25" customHeight="1" x14ac:dyDescent="0.2">
      <c r="A85" s="269"/>
      <c r="B85" s="274"/>
      <c r="C85" s="122" t="s">
        <v>89</v>
      </c>
      <c r="D85" s="102">
        <f t="shared" ref="D85:J85" si="29">D79+D82</f>
        <v>0</v>
      </c>
      <c r="E85" s="102">
        <f t="shared" si="29"/>
        <v>0</v>
      </c>
      <c r="F85" s="102">
        <f t="shared" si="29"/>
        <v>0</v>
      </c>
      <c r="G85" s="102">
        <f t="shared" si="29"/>
        <v>0</v>
      </c>
      <c r="H85" s="102">
        <f t="shared" si="29"/>
        <v>0</v>
      </c>
      <c r="I85" s="102">
        <f t="shared" si="29"/>
        <v>0</v>
      </c>
      <c r="J85" s="102">
        <f t="shared" si="29"/>
        <v>0</v>
      </c>
      <c r="K85" s="122" t="s">
        <v>75</v>
      </c>
      <c r="L85" s="266"/>
      <c r="M85" s="269"/>
    </row>
    <row r="86" spans="1:13" ht="17.25" customHeight="1" thickBot="1" x14ac:dyDescent="0.25">
      <c r="A86" s="270"/>
      <c r="B86" s="275"/>
      <c r="C86" s="123" t="s">
        <v>88</v>
      </c>
      <c r="D86" s="124">
        <f t="shared" ref="D86:J86" si="30">D80+D83</f>
        <v>0</v>
      </c>
      <c r="E86" s="124">
        <f t="shared" si="30"/>
        <v>8</v>
      </c>
      <c r="F86" s="124">
        <f t="shared" si="30"/>
        <v>93</v>
      </c>
      <c r="G86" s="124">
        <f t="shared" si="30"/>
        <v>118</v>
      </c>
      <c r="H86" s="124">
        <f t="shared" si="30"/>
        <v>60</v>
      </c>
      <c r="I86" s="124">
        <f t="shared" si="30"/>
        <v>107</v>
      </c>
      <c r="J86" s="124">
        <f t="shared" si="30"/>
        <v>386</v>
      </c>
      <c r="K86" s="123" t="s">
        <v>49</v>
      </c>
      <c r="L86" s="267"/>
      <c r="M86" s="270"/>
    </row>
    <row r="87" spans="1:13" s="7" customFormat="1" ht="17.25" customHeight="1" thickTop="1" x14ac:dyDescent="0.2">
      <c r="A87" s="268" t="s">
        <v>38</v>
      </c>
      <c r="B87" s="273" t="s">
        <v>86</v>
      </c>
      <c r="C87" s="120" t="s">
        <v>87</v>
      </c>
      <c r="D87" s="121">
        <v>0</v>
      </c>
      <c r="E87" s="121">
        <v>1</v>
      </c>
      <c r="F87" s="121">
        <v>0</v>
      </c>
      <c r="G87" s="121">
        <v>1</v>
      </c>
      <c r="H87" s="121">
        <v>0</v>
      </c>
      <c r="I87" s="121">
        <v>4</v>
      </c>
      <c r="J87" s="121">
        <f>SUM(D87:I87)</f>
        <v>6</v>
      </c>
      <c r="K87" s="120" t="s">
        <v>74</v>
      </c>
      <c r="L87" s="265" t="s">
        <v>73</v>
      </c>
      <c r="M87" s="268" t="s">
        <v>39</v>
      </c>
    </row>
    <row r="88" spans="1:13" s="7" customFormat="1" ht="17.25" customHeight="1" x14ac:dyDescent="0.2">
      <c r="A88" s="269"/>
      <c r="B88" s="274"/>
      <c r="C88" s="122" t="s">
        <v>89</v>
      </c>
      <c r="D88" s="102">
        <v>0</v>
      </c>
      <c r="E88" s="102">
        <v>0</v>
      </c>
      <c r="F88" s="102">
        <v>0</v>
      </c>
      <c r="G88" s="102">
        <v>0</v>
      </c>
      <c r="H88" s="102">
        <v>0</v>
      </c>
      <c r="I88" s="102">
        <v>0</v>
      </c>
      <c r="J88" s="102">
        <v>0</v>
      </c>
      <c r="K88" s="122" t="s">
        <v>75</v>
      </c>
      <c r="L88" s="266"/>
      <c r="M88" s="269"/>
    </row>
    <row r="89" spans="1:13" s="7" customFormat="1" ht="21" customHeight="1" thickBot="1" x14ac:dyDescent="0.25">
      <c r="A89" s="270"/>
      <c r="B89" s="275"/>
      <c r="C89" s="123" t="s">
        <v>88</v>
      </c>
      <c r="D89" s="124">
        <f>SUM(D87:D88)</f>
        <v>0</v>
      </c>
      <c r="E89" s="124">
        <f t="shared" ref="E89:J89" si="31">SUM(E87:E88)</f>
        <v>1</v>
      </c>
      <c r="F89" s="124">
        <f t="shared" si="31"/>
        <v>0</v>
      </c>
      <c r="G89" s="124">
        <f t="shared" si="31"/>
        <v>1</v>
      </c>
      <c r="H89" s="124">
        <f t="shared" si="31"/>
        <v>0</v>
      </c>
      <c r="I89" s="124">
        <f t="shared" si="31"/>
        <v>4</v>
      </c>
      <c r="J89" s="124">
        <f t="shared" si="31"/>
        <v>6</v>
      </c>
      <c r="K89" s="123" t="s">
        <v>49</v>
      </c>
      <c r="L89" s="267"/>
      <c r="M89" s="270"/>
    </row>
    <row r="90" spans="1:13" s="7" customFormat="1" ht="21" customHeight="1" thickTop="1" x14ac:dyDescent="0.2">
      <c r="A90" s="268" t="s">
        <v>40</v>
      </c>
      <c r="B90" s="273" t="s">
        <v>86</v>
      </c>
      <c r="C90" s="120" t="s">
        <v>87</v>
      </c>
      <c r="D90" s="121">
        <v>0</v>
      </c>
      <c r="E90" s="121">
        <v>1</v>
      </c>
      <c r="F90" s="121">
        <v>0</v>
      </c>
      <c r="G90" s="121">
        <v>0</v>
      </c>
      <c r="H90" s="121">
        <v>4</v>
      </c>
      <c r="I90" s="121">
        <v>1</v>
      </c>
      <c r="J90" s="121">
        <f>SUM(D90:I90)</f>
        <v>6</v>
      </c>
      <c r="K90" s="120" t="s">
        <v>74</v>
      </c>
      <c r="L90" s="265" t="s">
        <v>73</v>
      </c>
      <c r="M90" s="268" t="s">
        <v>41</v>
      </c>
    </row>
    <row r="91" spans="1:13" s="7" customFormat="1" ht="20.25" customHeight="1" x14ac:dyDescent="0.2">
      <c r="A91" s="269"/>
      <c r="B91" s="274"/>
      <c r="C91" s="122" t="s">
        <v>89</v>
      </c>
      <c r="D91" s="102">
        <v>0</v>
      </c>
      <c r="E91" s="102">
        <v>0</v>
      </c>
      <c r="F91" s="102">
        <v>0</v>
      </c>
      <c r="G91" s="102">
        <v>0</v>
      </c>
      <c r="H91" s="102">
        <v>0</v>
      </c>
      <c r="I91" s="102">
        <v>0</v>
      </c>
      <c r="J91" s="102">
        <v>0</v>
      </c>
      <c r="K91" s="122" t="s">
        <v>75</v>
      </c>
      <c r="L91" s="266"/>
      <c r="M91" s="269"/>
    </row>
    <row r="92" spans="1:13" s="7" customFormat="1" ht="30" customHeight="1" thickBot="1" x14ac:dyDescent="0.25">
      <c r="A92" s="272"/>
      <c r="B92" s="284"/>
      <c r="C92" s="123" t="s">
        <v>88</v>
      </c>
      <c r="D92" s="124">
        <f>SUM(D90:D91)</f>
        <v>0</v>
      </c>
      <c r="E92" s="124">
        <f t="shared" ref="E92:J92" si="32">SUM(E90:E91)</f>
        <v>1</v>
      </c>
      <c r="F92" s="124">
        <f t="shared" si="32"/>
        <v>0</v>
      </c>
      <c r="G92" s="124">
        <f t="shared" si="32"/>
        <v>0</v>
      </c>
      <c r="H92" s="124">
        <f t="shared" si="32"/>
        <v>4</v>
      </c>
      <c r="I92" s="124">
        <f t="shared" si="32"/>
        <v>1</v>
      </c>
      <c r="J92" s="124">
        <f t="shared" si="32"/>
        <v>6</v>
      </c>
      <c r="K92" s="123" t="s">
        <v>49</v>
      </c>
      <c r="L92" s="286"/>
      <c r="M92" s="272"/>
    </row>
    <row r="93" spans="1:13" ht="31.5" customHeight="1" thickTop="1" x14ac:dyDescent="0.2">
      <c r="A93" s="16"/>
      <c r="B93" s="16"/>
      <c r="C93" s="16"/>
      <c r="D93" s="17"/>
      <c r="E93" s="17"/>
      <c r="F93" s="17"/>
      <c r="G93" s="17"/>
      <c r="H93" s="17"/>
      <c r="I93" s="17"/>
      <c r="J93" s="17"/>
      <c r="K93" s="16"/>
      <c r="L93" s="126"/>
      <c r="M93" s="16"/>
    </row>
    <row r="94" spans="1:13" ht="21.75" customHeight="1" x14ac:dyDescent="0.2">
      <c r="A94" s="261" t="s">
        <v>199</v>
      </c>
      <c r="B94" s="261"/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</row>
    <row r="95" spans="1:13" ht="29.25" customHeight="1" x14ac:dyDescent="0.2">
      <c r="A95" s="262" t="s">
        <v>202</v>
      </c>
      <c r="B95" s="262"/>
      <c r="C95" s="262"/>
      <c r="D95" s="262"/>
      <c r="E95" s="262"/>
      <c r="F95" s="262"/>
      <c r="G95" s="262"/>
      <c r="H95" s="262"/>
      <c r="I95" s="262"/>
      <c r="J95" s="262"/>
      <c r="K95" s="262"/>
      <c r="L95" s="262"/>
      <c r="M95" s="262"/>
    </row>
    <row r="96" spans="1:13" ht="16.5" customHeight="1" thickBot="1" x14ac:dyDescent="0.25">
      <c r="A96" s="263"/>
      <c r="B96" s="263"/>
      <c r="C96" s="14"/>
      <c r="D96" s="3"/>
      <c r="E96" s="13"/>
      <c r="F96" s="13"/>
      <c r="G96" s="13"/>
      <c r="H96" s="13"/>
      <c r="I96" s="13"/>
      <c r="J96" s="13"/>
      <c r="K96" s="264"/>
      <c r="L96" s="264"/>
      <c r="M96" s="264"/>
    </row>
    <row r="97" spans="1:13" ht="36" customHeight="1" thickTop="1" x14ac:dyDescent="0.2">
      <c r="A97" s="251" t="s">
        <v>62</v>
      </c>
      <c r="B97" s="251" t="s">
        <v>63</v>
      </c>
      <c r="C97" s="251" t="s">
        <v>85</v>
      </c>
      <c r="D97" s="117" t="s">
        <v>64</v>
      </c>
      <c r="E97" s="117" t="s">
        <v>65</v>
      </c>
      <c r="F97" s="117" t="s">
        <v>66</v>
      </c>
      <c r="G97" s="117" t="s">
        <v>67</v>
      </c>
      <c r="H97" s="117" t="s">
        <v>68</v>
      </c>
      <c r="I97" s="117" t="s">
        <v>84</v>
      </c>
      <c r="J97" s="117" t="s">
        <v>69</v>
      </c>
      <c r="K97" s="297" t="s">
        <v>70</v>
      </c>
      <c r="L97" s="299" t="s">
        <v>71</v>
      </c>
      <c r="M97" s="301" t="s">
        <v>23</v>
      </c>
    </row>
    <row r="98" spans="1:13" ht="36" customHeight="1" thickBot="1" x14ac:dyDescent="0.25">
      <c r="A98" s="253"/>
      <c r="B98" s="253"/>
      <c r="C98" s="253"/>
      <c r="D98" s="118" t="s">
        <v>190</v>
      </c>
      <c r="E98" s="118" t="s">
        <v>193</v>
      </c>
      <c r="F98" s="118" t="s">
        <v>187</v>
      </c>
      <c r="G98" s="118" t="s">
        <v>188</v>
      </c>
      <c r="H98" s="118" t="s">
        <v>189</v>
      </c>
      <c r="I98" s="118" t="s">
        <v>72</v>
      </c>
      <c r="J98" s="118" t="s">
        <v>49</v>
      </c>
      <c r="K98" s="298"/>
      <c r="L98" s="300"/>
      <c r="M98" s="302"/>
    </row>
    <row r="99" spans="1:13" ht="16.5" customHeight="1" thickTop="1" x14ac:dyDescent="0.2">
      <c r="A99" s="290" t="s">
        <v>42</v>
      </c>
      <c r="B99" s="293" t="s">
        <v>86</v>
      </c>
      <c r="C99" s="120" t="s">
        <v>87</v>
      </c>
      <c r="D99" s="121">
        <v>0</v>
      </c>
      <c r="E99" s="121">
        <v>0</v>
      </c>
      <c r="F99" s="121">
        <v>0</v>
      </c>
      <c r="G99" s="121">
        <v>0</v>
      </c>
      <c r="H99" s="121">
        <v>5</v>
      </c>
      <c r="I99" s="121">
        <v>5</v>
      </c>
      <c r="J99" s="121">
        <f>SUM(D99:I99)</f>
        <v>10</v>
      </c>
      <c r="K99" s="120" t="s">
        <v>74</v>
      </c>
      <c r="L99" s="287" t="s">
        <v>73</v>
      </c>
      <c r="M99" s="290" t="s">
        <v>43</v>
      </c>
    </row>
    <row r="100" spans="1:13" ht="16.5" customHeight="1" x14ac:dyDescent="0.2">
      <c r="A100" s="291"/>
      <c r="B100" s="294"/>
      <c r="C100" s="122" t="s">
        <v>89</v>
      </c>
      <c r="D100" s="102">
        <v>0</v>
      </c>
      <c r="E100" s="102">
        <v>0</v>
      </c>
      <c r="F100" s="102">
        <v>0</v>
      </c>
      <c r="G100" s="102">
        <v>0</v>
      </c>
      <c r="H100" s="102">
        <v>0</v>
      </c>
      <c r="I100" s="102">
        <v>0</v>
      </c>
      <c r="J100" s="102">
        <v>0</v>
      </c>
      <c r="K100" s="122" t="s">
        <v>75</v>
      </c>
      <c r="L100" s="288"/>
      <c r="M100" s="291"/>
    </row>
    <row r="101" spans="1:13" ht="16.5" customHeight="1" thickBot="1" x14ac:dyDescent="0.25">
      <c r="A101" s="292"/>
      <c r="B101" s="295"/>
      <c r="C101" s="123" t="s">
        <v>88</v>
      </c>
      <c r="D101" s="124">
        <f>SUM(D99:D100)</f>
        <v>0</v>
      </c>
      <c r="E101" s="124">
        <f t="shared" ref="E101:J101" si="33">SUM(E99:E100)</f>
        <v>0</v>
      </c>
      <c r="F101" s="124">
        <f t="shared" si="33"/>
        <v>0</v>
      </c>
      <c r="G101" s="124">
        <f t="shared" si="33"/>
        <v>0</v>
      </c>
      <c r="H101" s="124">
        <f t="shared" si="33"/>
        <v>5</v>
      </c>
      <c r="I101" s="124">
        <f t="shared" si="33"/>
        <v>5</v>
      </c>
      <c r="J101" s="124">
        <f t="shared" si="33"/>
        <v>10</v>
      </c>
      <c r="K101" s="123" t="s">
        <v>49</v>
      </c>
      <c r="L101" s="289"/>
      <c r="M101" s="292"/>
    </row>
    <row r="102" spans="1:13" ht="16.5" customHeight="1" thickTop="1" x14ac:dyDescent="0.2">
      <c r="A102" s="290" t="s">
        <v>44</v>
      </c>
      <c r="B102" s="293" t="s">
        <v>86</v>
      </c>
      <c r="C102" s="120" t="s">
        <v>87</v>
      </c>
      <c r="D102" s="121">
        <v>0</v>
      </c>
      <c r="E102" s="121">
        <v>0</v>
      </c>
      <c r="F102" s="121">
        <v>2</v>
      </c>
      <c r="G102" s="121">
        <v>2</v>
      </c>
      <c r="H102" s="121">
        <v>0</v>
      </c>
      <c r="I102" s="121">
        <v>5</v>
      </c>
      <c r="J102" s="121">
        <f>SUM(D102:I102)</f>
        <v>9</v>
      </c>
      <c r="K102" s="120" t="s">
        <v>74</v>
      </c>
      <c r="L102" s="287" t="s">
        <v>73</v>
      </c>
      <c r="M102" s="290" t="s">
        <v>81</v>
      </c>
    </row>
    <row r="103" spans="1:13" ht="16.5" customHeight="1" x14ac:dyDescent="0.2">
      <c r="A103" s="291"/>
      <c r="B103" s="294"/>
      <c r="C103" s="122" t="s">
        <v>89</v>
      </c>
      <c r="D103" s="102">
        <v>0</v>
      </c>
      <c r="E103" s="102">
        <v>0</v>
      </c>
      <c r="F103" s="102">
        <v>0</v>
      </c>
      <c r="G103" s="102">
        <v>0</v>
      </c>
      <c r="H103" s="102">
        <v>0</v>
      </c>
      <c r="I103" s="102">
        <v>0</v>
      </c>
      <c r="J103" s="102">
        <v>0</v>
      </c>
      <c r="K103" s="122" t="s">
        <v>75</v>
      </c>
      <c r="L103" s="288"/>
      <c r="M103" s="291"/>
    </row>
    <row r="104" spans="1:13" ht="16.5" customHeight="1" thickBot="1" x14ac:dyDescent="0.25">
      <c r="A104" s="292"/>
      <c r="B104" s="295"/>
      <c r="C104" s="123" t="s">
        <v>88</v>
      </c>
      <c r="D104" s="124">
        <f>SUM(D102:D103)</f>
        <v>0</v>
      </c>
      <c r="E104" s="124">
        <f t="shared" ref="E104:J104" si="34">SUM(E102:E103)</f>
        <v>0</v>
      </c>
      <c r="F104" s="124">
        <f t="shared" si="34"/>
        <v>2</v>
      </c>
      <c r="G104" s="124">
        <f t="shared" si="34"/>
        <v>2</v>
      </c>
      <c r="H104" s="124">
        <f t="shared" si="34"/>
        <v>0</v>
      </c>
      <c r="I104" s="124">
        <f t="shared" si="34"/>
        <v>5</v>
      </c>
      <c r="J104" s="124">
        <f t="shared" si="34"/>
        <v>9</v>
      </c>
      <c r="K104" s="123" t="s">
        <v>49</v>
      </c>
      <c r="L104" s="289"/>
      <c r="M104" s="292"/>
    </row>
    <row r="105" spans="1:13" ht="16.5" customHeight="1" thickTop="1" x14ac:dyDescent="0.2">
      <c r="A105" s="290" t="s">
        <v>46</v>
      </c>
      <c r="B105" s="293" t="s">
        <v>86</v>
      </c>
      <c r="C105" s="120" t="s">
        <v>87</v>
      </c>
      <c r="D105" s="121">
        <v>3</v>
      </c>
      <c r="E105" s="121">
        <v>3</v>
      </c>
      <c r="F105" s="121">
        <v>10</v>
      </c>
      <c r="G105" s="121">
        <v>10</v>
      </c>
      <c r="H105" s="121">
        <v>4</v>
      </c>
      <c r="I105" s="121">
        <v>23</v>
      </c>
      <c r="J105" s="121">
        <f>SUM(D105:I105)</f>
        <v>53</v>
      </c>
      <c r="K105" s="120" t="s">
        <v>74</v>
      </c>
      <c r="L105" s="287" t="s">
        <v>73</v>
      </c>
      <c r="M105" s="290" t="s">
        <v>47</v>
      </c>
    </row>
    <row r="106" spans="1:13" ht="16.5" customHeight="1" x14ac:dyDescent="0.2">
      <c r="A106" s="291"/>
      <c r="B106" s="294"/>
      <c r="C106" s="122" t="s">
        <v>89</v>
      </c>
      <c r="D106" s="102">
        <v>0</v>
      </c>
      <c r="E106" s="102">
        <v>0</v>
      </c>
      <c r="F106" s="102">
        <v>0</v>
      </c>
      <c r="G106" s="102">
        <v>0</v>
      </c>
      <c r="H106" s="102">
        <v>0</v>
      </c>
      <c r="I106" s="102">
        <v>0</v>
      </c>
      <c r="J106" s="102">
        <v>0</v>
      </c>
      <c r="K106" s="122" t="s">
        <v>75</v>
      </c>
      <c r="L106" s="288"/>
      <c r="M106" s="291"/>
    </row>
    <row r="107" spans="1:13" ht="16.5" customHeight="1" thickBot="1" x14ac:dyDescent="0.25">
      <c r="A107" s="292"/>
      <c r="B107" s="295"/>
      <c r="C107" s="123" t="s">
        <v>88</v>
      </c>
      <c r="D107" s="124">
        <f>SUM(D105:D106)</f>
        <v>3</v>
      </c>
      <c r="E107" s="124">
        <f t="shared" ref="E107:J107" si="35">SUM(E105:E106)</f>
        <v>3</v>
      </c>
      <c r="F107" s="124">
        <f t="shared" si="35"/>
        <v>10</v>
      </c>
      <c r="G107" s="124">
        <f t="shared" si="35"/>
        <v>10</v>
      </c>
      <c r="H107" s="124">
        <f t="shared" si="35"/>
        <v>4</v>
      </c>
      <c r="I107" s="124">
        <f t="shared" si="35"/>
        <v>23</v>
      </c>
      <c r="J107" s="124">
        <f t="shared" si="35"/>
        <v>53</v>
      </c>
      <c r="K107" s="123" t="s">
        <v>49</v>
      </c>
      <c r="L107" s="289"/>
      <c r="M107" s="292"/>
    </row>
    <row r="108" spans="1:13" ht="16.5" customHeight="1" thickTop="1" x14ac:dyDescent="0.2">
      <c r="A108" s="290" t="s">
        <v>90</v>
      </c>
      <c r="B108" s="293" t="s">
        <v>86</v>
      </c>
      <c r="C108" s="120" t="s">
        <v>87</v>
      </c>
      <c r="D108" s="121">
        <f t="shared" ref="D108:J110" si="36">D6+D18+D27+D36+D39+D57+D48+D60+D69+D78+D87+D90+D99+D102+D105</f>
        <v>6</v>
      </c>
      <c r="E108" s="121">
        <f t="shared" si="36"/>
        <v>35</v>
      </c>
      <c r="F108" s="121">
        <f t="shared" si="36"/>
        <v>328</v>
      </c>
      <c r="G108" s="121">
        <f t="shared" si="36"/>
        <v>356</v>
      </c>
      <c r="H108" s="121">
        <f t="shared" si="36"/>
        <v>343</v>
      </c>
      <c r="I108" s="121">
        <f t="shared" si="36"/>
        <v>582</v>
      </c>
      <c r="J108" s="121">
        <f t="shared" si="36"/>
        <v>1650</v>
      </c>
      <c r="K108" s="120" t="s">
        <v>74</v>
      </c>
      <c r="L108" s="287" t="s">
        <v>73</v>
      </c>
      <c r="M108" s="290" t="s">
        <v>83</v>
      </c>
    </row>
    <row r="109" spans="1:13" ht="16.5" customHeight="1" x14ac:dyDescent="0.2">
      <c r="A109" s="291"/>
      <c r="B109" s="294"/>
      <c r="C109" s="122" t="s">
        <v>89</v>
      </c>
      <c r="D109" s="102">
        <f t="shared" si="36"/>
        <v>5</v>
      </c>
      <c r="E109" s="102">
        <f t="shared" si="36"/>
        <v>1</v>
      </c>
      <c r="F109" s="102">
        <f t="shared" si="36"/>
        <v>0</v>
      </c>
      <c r="G109" s="102">
        <f t="shared" si="36"/>
        <v>0</v>
      </c>
      <c r="H109" s="102">
        <f t="shared" si="36"/>
        <v>0</v>
      </c>
      <c r="I109" s="102">
        <f t="shared" si="36"/>
        <v>0</v>
      </c>
      <c r="J109" s="102">
        <f t="shared" si="36"/>
        <v>6</v>
      </c>
      <c r="K109" s="122" t="s">
        <v>75</v>
      </c>
      <c r="L109" s="288"/>
      <c r="M109" s="291"/>
    </row>
    <row r="110" spans="1:13" ht="16.5" customHeight="1" thickBot="1" x14ac:dyDescent="0.25">
      <c r="A110" s="291"/>
      <c r="B110" s="295"/>
      <c r="C110" s="123" t="s">
        <v>88</v>
      </c>
      <c r="D110" s="124">
        <f t="shared" si="36"/>
        <v>11</v>
      </c>
      <c r="E110" s="124">
        <f t="shared" si="36"/>
        <v>36</v>
      </c>
      <c r="F110" s="124">
        <f t="shared" si="36"/>
        <v>328</v>
      </c>
      <c r="G110" s="124">
        <f t="shared" si="36"/>
        <v>356</v>
      </c>
      <c r="H110" s="124">
        <f t="shared" si="36"/>
        <v>343</v>
      </c>
      <c r="I110" s="124">
        <f t="shared" si="36"/>
        <v>582</v>
      </c>
      <c r="J110" s="124">
        <f t="shared" si="36"/>
        <v>1656</v>
      </c>
      <c r="K110" s="123" t="s">
        <v>49</v>
      </c>
      <c r="L110" s="289"/>
      <c r="M110" s="291"/>
    </row>
    <row r="111" spans="1:13" ht="16.5" customHeight="1" thickTop="1" x14ac:dyDescent="0.2">
      <c r="A111" s="291"/>
      <c r="B111" s="293" t="s">
        <v>77</v>
      </c>
      <c r="C111" s="120" t="s">
        <v>87</v>
      </c>
      <c r="D111" s="121">
        <f t="shared" ref="D111:J113" si="37">D9+D21+D42+D63</f>
        <v>0</v>
      </c>
      <c r="E111" s="121">
        <f t="shared" si="37"/>
        <v>1</v>
      </c>
      <c r="F111" s="121">
        <f t="shared" si="37"/>
        <v>2</v>
      </c>
      <c r="G111" s="121">
        <f t="shared" si="37"/>
        <v>2</v>
      </c>
      <c r="H111" s="121">
        <f t="shared" si="37"/>
        <v>0</v>
      </c>
      <c r="I111" s="121">
        <f t="shared" si="37"/>
        <v>1</v>
      </c>
      <c r="J111" s="121">
        <f t="shared" si="37"/>
        <v>6</v>
      </c>
      <c r="K111" s="120" t="s">
        <v>74</v>
      </c>
      <c r="L111" s="287" t="s">
        <v>78</v>
      </c>
      <c r="M111" s="291"/>
    </row>
    <row r="112" spans="1:13" ht="16.5" customHeight="1" x14ac:dyDescent="0.2">
      <c r="A112" s="291"/>
      <c r="B112" s="294"/>
      <c r="C112" s="122" t="s">
        <v>89</v>
      </c>
      <c r="D112" s="102">
        <f t="shared" si="37"/>
        <v>0</v>
      </c>
      <c r="E112" s="102">
        <f t="shared" si="37"/>
        <v>0</v>
      </c>
      <c r="F112" s="102">
        <f t="shared" si="37"/>
        <v>0</v>
      </c>
      <c r="G112" s="102">
        <f t="shared" si="37"/>
        <v>0</v>
      </c>
      <c r="H112" s="102">
        <f t="shared" si="37"/>
        <v>0</v>
      </c>
      <c r="I112" s="102">
        <f t="shared" si="37"/>
        <v>0</v>
      </c>
      <c r="J112" s="102">
        <f t="shared" si="37"/>
        <v>0</v>
      </c>
      <c r="K112" s="122" t="s">
        <v>75</v>
      </c>
      <c r="L112" s="288"/>
      <c r="M112" s="291"/>
    </row>
    <row r="113" spans="1:13" ht="16.5" customHeight="1" thickBot="1" x14ac:dyDescent="0.25">
      <c r="A113" s="291"/>
      <c r="B113" s="295"/>
      <c r="C113" s="123" t="s">
        <v>88</v>
      </c>
      <c r="D113" s="124">
        <f t="shared" si="37"/>
        <v>0</v>
      </c>
      <c r="E113" s="124">
        <f t="shared" si="37"/>
        <v>1</v>
      </c>
      <c r="F113" s="124">
        <f t="shared" si="37"/>
        <v>2</v>
      </c>
      <c r="G113" s="124">
        <f t="shared" si="37"/>
        <v>2</v>
      </c>
      <c r="H113" s="124">
        <f t="shared" si="37"/>
        <v>0</v>
      </c>
      <c r="I113" s="124">
        <f t="shared" si="37"/>
        <v>1</v>
      </c>
      <c r="J113" s="124">
        <f t="shared" si="37"/>
        <v>6</v>
      </c>
      <c r="K113" s="123" t="s">
        <v>49</v>
      </c>
      <c r="L113" s="289"/>
      <c r="M113" s="291"/>
    </row>
    <row r="114" spans="1:13" ht="16.5" customHeight="1" thickTop="1" x14ac:dyDescent="0.2">
      <c r="A114" s="291"/>
      <c r="B114" s="293" t="s">
        <v>79</v>
      </c>
      <c r="C114" s="120" t="s">
        <v>87</v>
      </c>
      <c r="D114" s="121">
        <f t="shared" ref="D114:J116" si="38">D12+D81</f>
        <v>0</v>
      </c>
      <c r="E114" s="121">
        <f t="shared" si="38"/>
        <v>1</v>
      </c>
      <c r="F114" s="121">
        <f t="shared" si="38"/>
        <v>1</v>
      </c>
      <c r="G114" s="121">
        <f t="shared" si="38"/>
        <v>0</v>
      </c>
      <c r="H114" s="121">
        <f t="shared" si="38"/>
        <v>0</v>
      </c>
      <c r="I114" s="121">
        <f t="shared" si="38"/>
        <v>0</v>
      </c>
      <c r="J114" s="121">
        <f t="shared" si="38"/>
        <v>2</v>
      </c>
      <c r="K114" s="120" t="s">
        <v>74</v>
      </c>
      <c r="L114" s="287" t="s">
        <v>80</v>
      </c>
      <c r="M114" s="291"/>
    </row>
    <row r="115" spans="1:13" ht="16.5" customHeight="1" x14ac:dyDescent="0.2">
      <c r="A115" s="291"/>
      <c r="B115" s="294"/>
      <c r="C115" s="122" t="s">
        <v>89</v>
      </c>
      <c r="D115" s="102">
        <f t="shared" si="38"/>
        <v>0</v>
      </c>
      <c r="E115" s="102">
        <f t="shared" si="38"/>
        <v>2</v>
      </c>
      <c r="F115" s="102">
        <f t="shared" si="38"/>
        <v>0</v>
      </c>
      <c r="G115" s="102">
        <f t="shared" si="38"/>
        <v>0</v>
      </c>
      <c r="H115" s="102">
        <f t="shared" si="38"/>
        <v>0</v>
      </c>
      <c r="I115" s="102">
        <f t="shared" si="38"/>
        <v>0</v>
      </c>
      <c r="J115" s="102">
        <f t="shared" si="38"/>
        <v>2</v>
      </c>
      <c r="K115" s="122" t="s">
        <v>75</v>
      </c>
      <c r="L115" s="288"/>
      <c r="M115" s="291"/>
    </row>
    <row r="116" spans="1:13" ht="16.5" customHeight="1" thickBot="1" x14ac:dyDescent="0.25">
      <c r="A116" s="291"/>
      <c r="B116" s="295"/>
      <c r="C116" s="123" t="s">
        <v>88</v>
      </c>
      <c r="D116" s="124">
        <f t="shared" si="38"/>
        <v>0</v>
      </c>
      <c r="E116" s="124">
        <f t="shared" si="38"/>
        <v>3</v>
      </c>
      <c r="F116" s="124">
        <f t="shared" si="38"/>
        <v>1</v>
      </c>
      <c r="G116" s="124">
        <f t="shared" si="38"/>
        <v>0</v>
      </c>
      <c r="H116" s="124">
        <f t="shared" si="38"/>
        <v>0</v>
      </c>
      <c r="I116" s="124">
        <f t="shared" si="38"/>
        <v>0</v>
      </c>
      <c r="J116" s="124">
        <f t="shared" si="38"/>
        <v>4</v>
      </c>
      <c r="K116" s="123" t="s">
        <v>49</v>
      </c>
      <c r="L116" s="289"/>
      <c r="M116" s="291"/>
    </row>
    <row r="117" spans="1:13" ht="16.5" customHeight="1" thickTop="1" x14ac:dyDescent="0.2">
      <c r="A117" s="291"/>
      <c r="B117" s="304" t="s">
        <v>48</v>
      </c>
      <c r="C117" s="120" t="s">
        <v>87</v>
      </c>
      <c r="D117" s="121">
        <f>D108+D111+D114</f>
        <v>6</v>
      </c>
      <c r="E117" s="121">
        <f t="shared" ref="E117:J117" si="39">E108+E111+E114</f>
        <v>37</v>
      </c>
      <c r="F117" s="121">
        <f t="shared" si="39"/>
        <v>331</v>
      </c>
      <c r="G117" s="121">
        <f t="shared" si="39"/>
        <v>358</v>
      </c>
      <c r="H117" s="121">
        <f t="shared" si="39"/>
        <v>343</v>
      </c>
      <c r="I117" s="121">
        <f t="shared" si="39"/>
        <v>583</v>
      </c>
      <c r="J117" s="121">
        <f t="shared" si="39"/>
        <v>1658</v>
      </c>
      <c r="K117" s="120" t="s">
        <v>74</v>
      </c>
      <c r="L117" s="306" t="s">
        <v>49</v>
      </c>
      <c r="M117" s="291"/>
    </row>
    <row r="118" spans="1:13" ht="16.5" customHeight="1" x14ac:dyDescent="0.2">
      <c r="A118" s="291"/>
      <c r="B118" s="294"/>
      <c r="C118" s="122" t="s">
        <v>89</v>
      </c>
      <c r="D118" s="102">
        <f>D109+D112+D115</f>
        <v>5</v>
      </c>
      <c r="E118" s="102">
        <f t="shared" ref="E118:J118" si="40">E109+E112+E115</f>
        <v>3</v>
      </c>
      <c r="F118" s="102">
        <f t="shared" si="40"/>
        <v>0</v>
      </c>
      <c r="G118" s="102">
        <f t="shared" si="40"/>
        <v>0</v>
      </c>
      <c r="H118" s="102">
        <f t="shared" si="40"/>
        <v>0</v>
      </c>
      <c r="I118" s="102">
        <f t="shared" si="40"/>
        <v>0</v>
      </c>
      <c r="J118" s="102">
        <f t="shared" si="40"/>
        <v>8</v>
      </c>
      <c r="K118" s="122" t="s">
        <v>75</v>
      </c>
      <c r="L118" s="288"/>
      <c r="M118" s="291"/>
    </row>
    <row r="119" spans="1:13" ht="16.5" customHeight="1" thickBot="1" x14ac:dyDescent="0.25">
      <c r="A119" s="303"/>
      <c r="B119" s="305"/>
      <c r="C119" s="123" t="s">
        <v>88</v>
      </c>
      <c r="D119" s="124">
        <f>SUM(D117:D118)</f>
        <v>11</v>
      </c>
      <c r="E119" s="124">
        <f t="shared" ref="E119:I119" si="41">E110+E113+E116</f>
        <v>40</v>
      </c>
      <c r="F119" s="124">
        <f t="shared" si="41"/>
        <v>331</v>
      </c>
      <c r="G119" s="124">
        <f t="shared" si="41"/>
        <v>358</v>
      </c>
      <c r="H119" s="124">
        <f t="shared" si="41"/>
        <v>343</v>
      </c>
      <c r="I119" s="124">
        <f t="shared" si="41"/>
        <v>583</v>
      </c>
      <c r="J119" s="124">
        <f>SUM(J117:J118)</f>
        <v>1666</v>
      </c>
      <c r="K119" s="123" t="s">
        <v>49</v>
      </c>
      <c r="L119" s="307"/>
      <c r="M119" s="303"/>
    </row>
    <row r="120" spans="1:13" ht="16.5" customHeight="1" thickTop="1" x14ac:dyDescent="0.2"/>
  </sheetData>
  <mergeCells count="142">
    <mergeCell ref="A36:A38"/>
    <mergeCell ref="B36:B38"/>
    <mergeCell ref="L36:L38"/>
    <mergeCell ref="M36:M38"/>
    <mergeCell ref="A48:A50"/>
    <mergeCell ref="B48:B50"/>
    <mergeCell ref="L48:L50"/>
    <mergeCell ref="M48:M50"/>
    <mergeCell ref="A39:A47"/>
    <mergeCell ref="B39:B41"/>
    <mergeCell ref="L39:L41"/>
    <mergeCell ref="M39:M47"/>
    <mergeCell ref="B42:B44"/>
    <mergeCell ref="L42:L44"/>
    <mergeCell ref="B45:B47"/>
    <mergeCell ref="L45:L47"/>
    <mergeCell ref="A6:A17"/>
    <mergeCell ref="B27:B29"/>
    <mergeCell ref="L27:L29"/>
    <mergeCell ref="M27:M29"/>
    <mergeCell ref="A31:M31"/>
    <mergeCell ref="A32:M32"/>
    <mergeCell ref="B15:B17"/>
    <mergeCell ref="L6:L8"/>
    <mergeCell ref="L15:L17"/>
    <mergeCell ref="M6:M17"/>
    <mergeCell ref="B6:B8"/>
    <mergeCell ref="L9:L11"/>
    <mergeCell ref="B9:B11"/>
    <mergeCell ref="B12:B14"/>
    <mergeCell ref="L12:L14"/>
    <mergeCell ref="A27:A29"/>
    <mergeCell ref="M102:M104"/>
    <mergeCell ref="M105:M107"/>
    <mergeCell ref="M97:M98"/>
    <mergeCell ref="M108:M119"/>
    <mergeCell ref="B117:B119"/>
    <mergeCell ref="B108:B110"/>
    <mergeCell ref="A108:A119"/>
    <mergeCell ref="L108:L110"/>
    <mergeCell ref="L111:L113"/>
    <mergeCell ref="L114:L116"/>
    <mergeCell ref="L117:L119"/>
    <mergeCell ref="C97:C98"/>
    <mergeCell ref="K97:K98"/>
    <mergeCell ref="B111:B113"/>
    <mergeCell ref="B114:B116"/>
    <mergeCell ref="A102:A104"/>
    <mergeCell ref="A105:A107"/>
    <mergeCell ref="A97:A98"/>
    <mergeCell ref="B105:B107"/>
    <mergeCell ref="B97:B98"/>
    <mergeCell ref="L102:L104"/>
    <mergeCell ref="L105:L107"/>
    <mergeCell ref="B102:B104"/>
    <mergeCell ref="L97:L98"/>
    <mergeCell ref="L60:L62"/>
    <mergeCell ref="A60:A68"/>
    <mergeCell ref="L63:L65"/>
    <mergeCell ref="L66:L68"/>
    <mergeCell ref="M60:M68"/>
    <mergeCell ref="B66:B68"/>
    <mergeCell ref="L55:L56"/>
    <mergeCell ref="M55:M56"/>
    <mergeCell ref="A57:A59"/>
    <mergeCell ref="M57:M59"/>
    <mergeCell ref="B63:B65"/>
    <mergeCell ref="B60:B62"/>
    <mergeCell ref="B57:B59"/>
    <mergeCell ref="L57:L59"/>
    <mergeCell ref="A1:M1"/>
    <mergeCell ref="A2:M2"/>
    <mergeCell ref="A3:B3"/>
    <mergeCell ref="K3:M3"/>
    <mergeCell ref="A4:A5"/>
    <mergeCell ref="B4:B5"/>
    <mergeCell ref="C4:C5"/>
    <mergeCell ref="K4:K5"/>
    <mergeCell ref="L4:L5"/>
    <mergeCell ref="M4:M5"/>
    <mergeCell ref="A53:M53"/>
    <mergeCell ref="A54:B54"/>
    <mergeCell ref="K54:M54"/>
    <mergeCell ref="A55:A56"/>
    <mergeCell ref="B55:B56"/>
    <mergeCell ref="C55:C56"/>
    <mergeCell ref="K55:K56"/>
    <mergeCell ref="A52:M52"/>
    <mergeCell ref="B18:B20"/>
    <mergeCell ref="A18:A26"/>
    <mergeCell ref="B21:B23"/>
    <mergeCell ref="B24:B26"/>
    <mergeCell ref="M18:M26"/>
    <mergeCell ref="L18:L20"/>
    <mergeCell ref="L21:L23"/>
    <mergeCell ref="L24:L26"/>
    <mergeCell ref="A33:B33"/>
    <mergeCell ref="K33:M33"/>
    <mergeCell ref="A34:A35"/>
    <mergeCell ref="B34:B35"/>
    <mergeCell ref="C34:C35"/>
    <mergeCell ref="K34:K35"/>
    <mergeCell ref="L34:L35"/>
    <mergeCell ref="M34:M35"/>
    <mergeCell ref="A94:M94"/>
    <mergeCell ref="A95:M95"/>
    <mergeCell ref="A96:B96"/>
    <mergeCell ref="K96:M96"/>
    <mergeCell ref="L90:L92"/>
    <mergeCell ref="L99:L101"/>
    <mergeCell ref="A87:A89"/>
    <mergeCell ref="A90:A92"/>
    <mergeCell ref="A99:A101"/>
    <mergeCell ref="B87:B89"/>
    <mergeCell ref="B90:B92"/>
    <mergeCell ref="B99:B101"/>
    <mergeCell ref="M90:M92"/>
    <mergeCell ref="M99:M101"/>
    <mergeCell ref="A73:M73"/>
    <mergeCell ref="A74:M74"/>
    <mergeCell ref="A75:B75"/>
    <mergeCell ref="K75:M75"/>
    <mergeCell ref="L87:L89"/>
    <mergeCell ref="M87:M89"/>
    <mergeCell ref="M69:M71"/>
    <mergeCell ref="B81:B83"/>
    <mergeCell ref="B78:B80"/>
    <mergeCell ref="L78:L80"/>
    <mergeCell ref="B84:B86"/>
    <mergeCell ref="L81:L83"/>
    <mergeCell ref="L84:L86"/>
    <mergeCell ref="A78:A86"/>
    <mergeCell ref="M78:M86"/>
    <mergeCell ref="M76:M77"/>
    <mergeCell ref="A76:A77"/>
    <mergeCell ref="B76:B77"/>
    <mergeCell ref="C76:C77"/>
    <mergeCell ref="K76:K77"/>
    <mergeCell ref="L76:L77"/>
    <mergeCell ref="B69:B71"/>
    <mergeCell ref="L69:L71"/>
    <mergeCell ref="A69:A71"/>
  </mergeCells>
  <printOptions horizontalCentered="1"/>
  <pageMargins left="0.70866141732283505" right="0.70866141732283505" top="0.74803149606299202" bottom="0.74803149606299202" header="0.31496062992126" footer="0.31496062992126"/>
  <pageSetup paperSize="9" scale="97" firstPageNumber="10" orientation="landscape" useFirstPageNumber="1" r:id="rId1"/>
  <headerFooter>
    <oddFooter>&amp;C&amp;P</oddFooter>
  </headerFooter>
  <rowBreaks count="3" manualBreakCount="3">
    <brk id="50" max="16383" man="1"/>
    <brk id="71" max="16383" man="1"/>
    <brk id="92" max="16383" man="1"/>
  </rowBreaks>
  <ignoredErrors>
    <ignoredError sqref="J4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943"/>
  <sheetViews>
    <sheetView rightToLeft="1" topLeftCell="A82" zoomScaleNormal="100" workbookViewId="0">
      <selection activeCell="S141" sqref="S141:V141"/>
    </sheetView>
  </sheetViews>
  <sheetFormatPr defaultColWidth="11.28515625" defaultRowHeight="14.25" customHeight="1" x14ac:dyDescent="0.25"/>
  <cols>
    <col min="1" max="1" width="2.5703125" style="51" customWidth="1"/>
    <col min="2" max="2" width="5.42578125" style="42" customWidth="1"/>
    <col min="3" max="3" width="5.28515625" style="42" customWidth="1"/>
    <col min="4" max="4" width="6.5703125" style="42" customWidth="1"/>
    <col min="5" max="5" width="5.42578125" style="42" customWidth="1"/>
    <col min="6" max="6" width="7.85546875" style="42" customWidth="1"/>
    <col min="7" max="7" width="5.5703125" style="42" customWidth="1"/>
    <col min="8" max="8" width="6.7109375" style="42" customWidth="1"/>
    <col min="9" max="9" width="5.42578125" style="42" customWidth="1"/>
    <col min="10" max="10" width="9.5703125" style="42" customWidth="1"/>
    <col min="11" max="12" width="6.7109375" style="42" customWidth="1"/>
    <col min="13" max="13" width="5.42578125" style="42" customWidth="1"/>
    <col min="14" max="14" width="7.85546875" style="42" customWidth="1"/>
    <col min="15" max="16" width="6.7109375" style="42" customWidth="1"/>
    <col min="17" max="17" width="5.42578125" style="42" customWidth="1"/>
    <col min="18" max="18" width="9.28515625" style="42" customWidth="1"/>
    <col min="19" max="19" width="5.85546875" style="42" customWidth="1"/>
    <col min="20" max="20" width="6.85546875" style="45" customWidth="1"/>
    <col min="21" max="21" width="7.28515625" style="48" customWidth="1"/>
    <col min="22" max="22" width="5.7109375" style="42" customWidth="1"/>
    <col min="23" max="23" width="27.140625" style="42" customWidth="1"/>
    <col min="24" max="24" width="11.28515625" style="42"/>
    <col min="25" max="25" width="15.85546875" style="42" customWidth="1"/>
    <col min="26" max="26" width="9.7109375" style="42" customWidth="1"/>
    <col min="27" max="27" width="12.42578125" style="42" customWidth="1"/>
    <col min="28" max="255" width="11.28515625" style="42"/>
    <col min="256" max="256" width="13.7109375" style="42" customWidth="1"/>
    <col min="257" max="257" width="8.7109375" style="42" customWidth="1"/>
    <col min="258" max="258" width="9.5703125" style="42" customWidth="1"/>
    <col min="259" max="260" width="8.7109375" style="42" customWidth="1"/>
    <col min="261" max="261" width="9.7109375" style="42" customWidth="1"/>
    <col min="262" max="264" width="8.7109375" style="42" customWidth="1"/>
    <col min="265" max="265" width="8.85546875" style="42" customWidth="1"/>
    <col min="266" max="272" width="8.7109375" style="42" customWidth="1"/>
    <col min="273" max="273" width="10.42578125" style="42" customWidth="1"/>
    <col min="274" max="274" width="8.7109375" style="42" customWidth="1"/>
    <col min="275" max="275" width="9.85546875" style="42" customWidth="1"/>
    <col min="276" max="276" width="11.28515625" style="42" customWidth="1"/>
    <col min="277" max="277" width="13" style="42" customWidth="1"/>
    <col min="278" max="278" width="11.28515625" style="42" customWidth="1"/>
    <col min="279" max="279" width="27.140625" style="42" customWidth="1"/>
    <col min="280" max="280" width="11.28515625" style="42"/>
    <col min="281" max="281" width="15.85546875" style="42" customWidth="1"/>
    <col min="282" max="282" width="9.7109375" style="42" customWidth="1"/>
    <col min="283" max="283" width="12.42578125" style="42" customWidth="1"/>
    <col min="284" max="511" width="11.28515625" style="42"/>
    <col min="512" max="512" width="13.7109375" style="42" customWidth="1"/>
    <col min="513" max="513" width="8.7109375" style="42" customWidth="1"/>
    <col min="514" max="514" width="9.5703125" style="42" customWidth="1"/>
    <col min="515" max="516" width="8.7109375" style="42" customWidth="1"/>
    <col min="517" max="517" width="9.7109375" style="42" customWidth="1"/>
    <col min="518" max="520" width="8.7109375" style="42" customWidth="1"/>
    <col min="521" max="521" width="8.85546875" style="42" customWidth="1"/>
    <col min="522" max="528" width="8.7109375" style="42" customWidth="1"/>
    <col min="529" max="529" width="10.42578125" style="42" customWidth="1"/>
    <col min="530" max="530" width="8.7109375" style="42" customWidth="1"/>
    <col min="531" max="531" width="9.85546875" style="42" customWidth="1"/>
    <col min="532" max="532" width="11.28515625" style="42" customWidth="1"/>
    <col min="533" max="533" width="13" style="42" customWidth="1"/>
    <col min="534" max="534" width="11.28515625" style="42" customWidth="1"/>
    <col min="535" max="535" width="27.140625" style="42" customWidth="1"/>
    <col min="536" max="536" width="11.28515625" style="42"/>
    <col min="537" max="537" width="15.85546875" style="42" customWidth="1"/>
    <col min="538" max="538" width="9.7109375" style="42" customWidth="1"/>
    <col min="539" max="539" width="12.42578125" style="42" customWidth="1"/>
    <col min="540" max="767" width="11.28515625" style="42"/>
    <col min="768" max="768" width="13.7109375" style="42" customWidth="1"/>
    <col min="769" max="769" width="8.7109375" style="42" customWidth="1"/>
    <col min="770" max="770" width="9.5703125" style="42" customWidth="1"/>
    <col min="771" max="772" width="8.7109375" style="42" customWidth="1"/>
    <col min="773" max="773" width="9.7109375" style="42" customWidth="1"/>
    <col min="774" max="776" width="8.7109375" style="42" customWidth="1"/>
    <col min="777" max="777" width="8.85546875" style="42" customWidth="1"/>
    <col min="778" max="784" width="8.7109375" style="42" customWidth="1"/>
    <col min="785" max="785" width="10.42578125" style="42" customWidth="1"/>
    <col min="786" max="786" width="8.7109375" style="42" customWidth="1"/>
    <col min="787" max="787" width="9.85546875" style="42" customWidth="1"/>
    <col min="788" max="788" width="11.28515625" style="42" customWidth="1"/>
    <col min="789" max="789" width="13" style="42" customWidth="1"/>
    <col min="790" max="790" width="11.28515625" style="42" customWidth="1"/>
    <col min="791" max="791" width="27.140625" style="42" customWidth="1"/>
    <col min="792" max="792" width="11.28515625" style="42"/>
    <col min="793" max="793" width="15.85546875" style="42" customWidth="1"/>
    <col min="794" max="794" width="9.7109375" style="42" customWidth="1"/>
    <col min="795" max="795" width="12.42578125" style="42" customWidth="1"/>
    <col min="796" max="1023" width="11.28515625" style="42"/>
    <col min="1024" max="1024" width="13.7109375" style="42" customWidth="1"/>
    <col min="1025" max="1025" width="8.7109375" style="42" customWidth="1"/>
    <col min="1026" max="1026" width="9.5703125" style="42" customWidth="1"/>
    <col min="1027" max="1028" width="8.7109375" style="42" customWidth="1"/>
    <col min="1029" max="1029" width="9.7109375" style="42" customWidth="1"/>
    <col min="1030" max="1032" width="8.7109375" style="42" customWidth="1"/>
    <col min="1033" max="1033" width="8.85546875" style="42" customWidth="1"/>
    <col min="1034" max="1040" width="8.7109375" style="42" customWidth="1"/>
    <col min="1041" max="1041" width="10.42578125" style="42" customWidth="1"/>
    <col min="1042" max="1042" width="8.7109375" style="42" customWidth="1"/>
    <col min="1043" max="1043" width="9.85546875" style="42" customWidth="1"/>
    <col min="1044" max="1044" width="11.28515625" style="42" customWidth="1"/>
    <col min="1045" max="1045" width="13" style="42" customWidth="1"/>
    <col min="1046" max="1046" width="11.28515625" style="42" customWidth="1"/>
    <col min="1047" max="1047" width="27.140625" style="42" customWidth="1"/>
    <col min="1048" max="1048" width="11.28515625" style="42"/>
    <col min="1049" max="1049" width="15.85546875" style="42" customWidth="1"/>
    <col min="1050" max="1050" width="9.7109375" style="42" customWidth="1"/>
    <col min="1051" max="1051" width="12.42578125" style="42" customWidth="1"/>
    <col min="1052" max="1279" width="11.28515625" style="42"/>
    <col min="1280" max="1280" width="13.7109375" style="42" customWidth="1"/>
    <col min="1281" max="1281" width="8.7109375" style="42" customWidth="1"/>
    <col min="1282" max="1282" width="9.5703125" style="42" customWidth="1"/>
    <col min="1283" max="1284" width="8.7109375" style="42" customWidth="1"/>
    <col min="1285" max="1285" width="9.7109375" style="42" customWidth="1"/>
    <col min="1286" max="1288" width="8.7109375" style="42" customWidth="1"/>
    <col min="1289" max="1289" width="8.85546875" style="42" customWidth="1"/>
    <col min="1290" max="1296" width="8.7109375" style="42" customWidth="1"/>
    <col min="1297" max="1297" width="10.42578125" style="42" customWidth="1"/>
    <col min="1298" max="1298" width="8.7109375" style="42" customWidth="1"/>
    <col min="1299" max="1299" width="9.85546875" style="42" customWidth="1"/>
    <col min="1300" max="1300" width="11.28515625" style="42" customWidth="1"/>
    <col min="1301" max="1301" width="13" style="42" customWidth="1"/>
    <col min="1302" max="1302" width="11.28515625" style="42" customWidth="1"/>
    <col min="1303" max="1303" width="27.140625" style="42" customWidth="1"/>
    <col min="1304" max="1304" width="11.28515625" style="42"/>
    <col min="1305" max="1305" width="15.85546875" style="42" customWidth="1"/>
    <col min="1306" max="1306" width="9.7109375" style="42" customWidth="1"/>
    <col min="1307" max="1307" width="12.42578125" style="42" customWidth="1"/>
    <col min="1308" max="1535" width="11.28515625" style="42"/>
    <col min="1536" max="1536" width="13.7109375" style="42" customWidth="1"/>
    <col min="1537" max="1537" width="8.7109375" style="42" customWidth="1"/>
    <col min="1538" max="1538" width="9.5703125" style="42" customWidth="1"/>
    <col min="1539" max="1540" width="8.7109375" style="42" customWidth="1"/>
    <col min="1541" max="1541" width="9.7109375" style="42" customWidth="1"/>
    <col min="1542" max="1544" width="8.7109375" style="42" customWidth="1"/>
    <col min="1545" max="1545" width="8.85546875" style="42" customWidth="1"/>
    <col min="1546" max="1552" width="8.7109375" style="42" customWidth="1"/>
    <col min="1553" max="1553" width="10.42578125" style="42" customWidth="1"/>
    <col min="1554" max="1554" width="8.7109375" style="42" customWidth="1"/>
    <col min="1555" max="1555" width="9.85546875" style="42" customWidth="1"/>
    <col min="1556" max="1556" width="11.28515625" style="42" customWidth="1"/>
    <col min="1557" max="1557" width="13" style="42" customWidth="1"/>
    <col min="1558" max="1558" width="11.28515625" style="42" customWidth="1"/>
    <col min="1559" max="1559" width="27.140625" style="42" customWidth="1"/>
    <col min="1560" max="1560" width="11.28515625" style="42"/>
    <col min="1561" max="1561" width="15.85546875" style="42" customWidth="1"/>
    <col min="1562" max="1562" width="9.7109375" style="42" customWidth="1"/>
    <col min="1563" max="1563" width="12.42578125" style="42" customWidth="1"/>
    <col min="1564" max="1791" width="11.28515625" style="42"/>
    <col min="1792" max="1792" width="13.7109375" style="42" customWidth="1"/>
    <col min="1793" max="1793" width="8.7109375" style="42" customWidth="1"/>
    <col min="1794" max="1794" width="9.5703125" style="42" customWidth="1"/>
    <col min="1795" max="1796" width="8.7109375" style="42" customWidth="1"/>
    <col min="1797" max="1797" width="9.7109375" style="42" customWidth="1"/>
    <col min="1798" max="1800" width="8.7109375" style="42" customWidth="1"/>
    <col min="1801" max="1801" width="8.85546875" style="42" customWidth="1"/>
    <col min="1802" max="1808" width="8.7109375" style="42" customWidth="1"/>
    <col min="1809" max="1809" width="10.42578125" style="42" customWidth="1"/>
    <col min="1810" max="1810" width="8.7109375" style="42" customWidth="1"/>
    <col min="1811" max="1811" width="9.85546875" style="42" customWidth="1"/>
    <col min="1812" max="1812" width="11.28515625" style="42" customWidth="1"/>
    <col min="1813" max="1813" width="13" style="42" customWidth="1"/>
    <col min="1814" max="1814" width="11.28515625" style="42" customWidth="1"/>
    <col min="1815" max="1815" width="27.140625" style="42" customWidth="1"/>
    <col min="1816" max="1816" width="11.28515625" style="42"/>
    <col min="1817" max="1817" width="15.85546875" style="42" customWidth="1"/>
    <col min="1818" max="1818" width="9.7109375" style="42" customWidth="1"/>
    <col min="1819" max="1819" width="12.42578125" style="42" customWidth="1"/>
    <col min="1820" max="2047" width="11.28515625" style="42"/>
    <col min="2048" max="2048" width="13.7109375" style="42" customWidth="1"/>
    <col min="2049" max="2049" width="8.7109375" style="42" customWidth="1"/>
    <col min="2050" max="2050" width="9.5703125" style="42" customWidth="1"/>
    <col min="2051" max="2052" width="8.7109375" style="42" customWidth="1"/>
    <col min="2053" max="2053" width="9.7109375" style="42" customWidth="1"/>
    <col min="2054" max="2056" width="8.7109375" style="42" customWidth="1"/>
    <col min="2057" max="2057" width="8.85546875" style="42" customWidth="1"/>
    <col min="2058" max="2064" width="8.7109375" style="42" customWidth="1"/>
    <col min="2065" max="2065" width="10.42578125" style="42" customWidth="1"/>
    <col min="2066" max="2066" width="8.7109375" style="42" customWidth="1"/>
    <col min="2067" max="2067" width="9.85546875" style="42" customWidth="1"/>
    <col min="2068" max="2068" width="11.28515625" style="42" customWidth="1"/>
    <col min="2069" max="2069" width="13" style="42" customWidth="1"/>
    <col min="2070" max="2070" width="11.28515625" style="42" customWidth="1"/>
    <col min="2071" max="2071" width="27.140625" style="42" customWidth="1"/>
    <col min="2072" max="2072" width="11.28515625" style="42"/>
    <col min="2073" max="2073" width="15.85546875" style="42" customWidth="1"/>
    <col min="2074" max="2074" width="9.7109375" style="42" customWidth="1"/>
    <col min="2075" max="2075" width="12.42578125" style="42" customWidth="1"/>
    <col min="2076" max="2303" width="11.28515625" style="42"/>
    <col min="2304" max="2304" width="13.7109375" style="42" customWidth="1"/>
    <col min="2305" max="2305" width="8.7109375" style="42" customWidth="1"/>
    <col min="2306" max="2306" width="9.5703125" style="42" customWidth="1"/>
    <col min="2307" max="2308" width="8.7109375" style="42" customWidth="1"/>
    <col min="2309" max="2309" width="9.7109375" style="42" customWidth="1"/>
    <col min="2310" max="2312" width="8.7109375" style="42" customWidth="1"/>
    <col min="2313" max="2313" width="8.85546875" style="42" customWidth="1"/>
    <col min="2314" max="2320" width="8.7109375" style="42" customWidth="1"/>
    <col min="2321" max="2321" width="10.42578125" style="42" customWidth="1"/>
    <col min="2322" max="2322" width="8.7109375" style="42" customWidth="1"/>
    <col min="2323" max="2323" width="9.85546875" style="42" customWidth="1"/>
    <col min="2324" max="2324" width="11.28515625" style="42" customWidth="1"/>
    <col min="2325" max="2325" width="13" style="42" customWidth="1"/>
    <col min="2326" max="2326" width="11.28515625" style="42" customWidth="1"/>
    <col min="2327" max="2327" width="27.140625" style="42" customWidth="1"/>
    <col min="2328" max="2328" width="11.28515625" style="42"/>
    <col min="2329" max="2329" width="15.85546875" style="42" customWidth="1"/>
    <col min="2330" max="2330" width="9.7109375" style="42" customWidth="1"/>
    <col min="2331" max="2331" width="12.42578125" style="42" customWidth="1"/>
    <col min="2332" max="2559" width="11.28515625" style="42"/>
    <col min="2560" max="2560" width="13.7109375" style="42" customWidth="1"/>
    <col min="2561" max="2561" width="8.7109375" style="42" customWidth="1"/>
    <col min="2562" max="2562" width="9.5703125" style="42" customWidth="1"/>
    <col min="2563" max="2564" width="8.7109375" style="42" customWidth="1"/>
    <col min="2565" max="2565" width="9.7109375" style="42" customWidth="1"/>
    <col min="2566" max="2568" width="8.7109375" style="42" customWidth="1"/>
    <col min="2569" max="2569" width="8.85546875" style="42" customWidth="1"/>
    <col min="2570" max="2576" width="8.7109375" style="42" customWidth="1"/>
    <col min="2577" max="2577" width="10.42578125" style="42" customWidth="1"/>
    <col min="2578" max="2578" width="8.7109375" style="42" customWidth="1"/>
    <col min="2579" max="2579" width="9.85546875" style="42" customWidth="1"/>
    <col min="2580" max="2580" width="11.28515625" style="42" customWidth="1"/>
    <col min="2581" max="2581" width="13" style="42" customWidth="1"/>
    <col min="2582" max="2582" width="11.28515625" style="42" customWidth="1"/>
    <col min="2583" max="2583" width="27.140625" style="42" customWidth="1"/>
    <col min="2584" max="2584" width="11.28515625" style="42"/>
    <col min="2585" max="2585" width="15.85546875" style="42" customWidth="1"/>
    <col min="2586" max="2586" width="9.7109375" style="42" customWidth="1"/>
    <col min="2587" max="2587" width="12.42578125" style="42" customWidth="1"/>
    <col min="2588" max="2815" width="11.28515625" style="42"/>
    <col min="2816" max="2816" width="13.7109375" style="42" customWidth="1"/>
    <col min="2817" max="2817" width="8.7109375" style="42" customWidth="1"/>
    <col min="2818" max="2818" width="9.5703125" style="42" customWidth="1"/>
    <col min="2819" max="2820" width="8.7109375" style="42" customWidth="1"/>
    <col min="2821" max="2821" width="9.7109375" style="42" customWidth="1"/>
    <col min="2822" max="2824" width="8.7109375" style="42" customWidth="1"/>
    <col min="2825" max="2825" width="8.85546875" style="42" customWidth="1"/>
    <col min="2826" max="2832" width="8.7109375" style="42" customWidth="1"/>
    <col min="2833" max="2833" width="10.42578125" style="42" customWidth="1"/>
    <col min="2834" max="2834" width="8.7109375" style="42" customWidth="1"/>
    <col min="2835" max="2835" width="9.85546875" style="42" customWidth="1"/>
    <col min="2836" max="2836" width="11.28515625" style="42" customWidth="1"/>
    <col min="2837" max="2837" width="13" style="42" customWidth="1"/>
    <col min="2838" max="2838" width="11.28515625" style="42" customWidth="1"/>
    <col min="2839" max="2839" width="27.140625" style="42" customWidth="1"/>
    <col min="2840" max="2840" width="11.28515625" style="42"/>
    <col min="2841" max="2841" width="15.85546875" style="42" customWidth="1"/>
    <col min="2842" max="2842" width="9.7109375" style="42" customWidth="1"/>
    <col min="2843" max="2843" width="12.42578125" style="42" customWidth="1"/>
    <col min="2844" max="3071" width="11.28515625" style="42"/>
    <col min="3072" max="3072" width="13.7109375" style="42" customWidth="1"/>
    <col min="3073" max="3073" width="8.7109375" style="42" customWidth="1"/>
    <col min="3074" max="3074" width="9.5703125" style="42" customWidth="1"/>
    <col min="3075" max="3076" width="8.7109375" style="42" customWidth="1"/>
    <col min="3077" max="3077" width="9.7109375" style="42" customWidth="1"/>
    <col min="3078" max="3080" width="8.7109375" style="42" customWidth="1"/>
    <col min="3081" max="3081" width="8.85546875" style="42" customWidth="1"/>
    <col min="3082" max="3088" width="8.7109375" style="42" customWidth="1"/>
    <col min="3089" max="3089" width="10.42578125" style="42" customWidth="1"/>
    <col min="3090" max="3090" width="8.7109375" style="42" customWidth="1"/>
    <col min="3091" max="3091" width="9.85546875" style="42" customWidth="1"/>
    <col min="3092" max="3092" width="11.28515625" style="42" customWidth="1"/>
    <col min="3093" max="3093" width="13" style="42" customWidth="1"/>
    <col min="3094" max="3094" width="11.28515625" style="42" customWidth="1"/>
    <col min="3095" max="3095" width="27.140625" style="42" customWidth="1"/>
    <col min="3096" max="3096" width="11.28515625" style="42"/>
    <col min="3097" max="3097" width="15.85546875" style="42" customWidth="1"/>
    <col min="3098" max="3098" width="9.7109375" style="42" customWidth="1"/>
    <col min="3099" max="3099" width="12.42578125" style="42" customWidth="1"/>
    <col min="3100" max="3327" width="11.28515625" style="42"/>
    <col min="3328" max="3328" width="13.7109375" style="42" customWidth="1"/>
    <col min="3329" max="3329" width="8.7109375" style="42" customWidth="1"/>
    <col min="3330" max="3330" width="9.5703125" style="42" customWidth="1"/>
    <col min="3331" max="3332" width="8.7109375" style="42" customWidth="1"/>
    <col min="3333" max="3333" width="9.7109375" style="42" customWidth="1"/>
    <col min="3334" max="3336" width="8.7109375" style="42" customWidth="1"/>
    <col min="3337" max="3337" width="8.85546875" style="42" customWidth="1"/>
    <col min="3338" max="3344" width="8.7109375" style="42" customWidth="1"/>
    <col min="3345" max="3345" width="10.42578125" style="42" customWidth="1"/>
    <col min="3346" max="3346" width="8.7109375" style="42" customWidth="1"/>
    <col min="3347" max="3347" width="9.85546875" style="42" customWidth="1"/>
    <col min="3348" max="3348" width="11.28515625" style="42" customWidth="1"/>
    <col min="3349" max="3349" width="13" style="42" customWidth="1"/>
    <col min="3350" max="3350" width="11.28515625" style="42" customWidth="1"/>
    <col min="3351" max="3351" width="27.140625" style="42" customWidth="1"/>
    <col min="3352" max="3352" width="11.28515625" style="42"/>
    <col min="3353" max="3353" width="15.85546875" style="42" customWidth="1"/>
    <col min="3354" max="3354" width="9.7109375" style="42" customWidth="1"/>
    <col min="3355" max="3355" width="12.42578125" style="42" customWidth="1"/>
    <col min="3356" max="3583" width="11.28515625" style="42"/>
    <col min="3584" max="3584" width="13.7109375" style="42" customWidth="1"/>
    <col min="3585" max="3585" width="8.7109375" style="42" customWidth="1"/>
    <col min="3586" max="3586" width="9.5703125" style="42" customWidth="1"/>
    <col min="3587" max="3588" width="8.7109375" style="42" customWidth="1"/>
    <col min="3589" max="3589" width="9.7109375" style="42" customWidth="1"/>
    <col min="3590" max="3592" width="8.7109375" style="42" customWidth="1"/>
    <col min="3593" max="3593" width="8.85546875" style="42" customWidth="1"/>
    <col min="3594" max="3600" width="8.7109375" style="42" customWidth="1"/>
    <col min="3601" max="3601" width="10.42578125" style="42" customWidth="1"/>
    <col min="3602" max="3602" width="8.7109375" style="42" customWidth="1"/>
    <col min="3603" max="3603" width="9.85546875" style="42" customWidth="1"/>
    <col min="3604" max="3604" width="11.28515625" style="42" customWidth="1"/>
    <col min="3605" max="3605" width="13" style="42" customWidth="1"/>
    <col min="3606" max="3606" width="11.28515625" style="42" customWidth="1"/>
    <col min="3607" max="3607" width="27.140625" style="42" customWidth="1"/>
    <col min="3608" max="3608" width="11.28515625" style="42"/>
    <col min="3609" max="3609" width="15.85546875" style="42" customWidth="1"/>
    <col min="3610" max="3610" width="9.7109375" style="42" customWidth="1"/>
    <col min="3611" max="3611" width="12.42578125" style="42" customWidth="1"/>
    <col min="3612" max="3839" width="11.28515625" style="42"/>
    <col min="3840" max="3840" width="13.7109375" style="42" customWidth="1"/>
    <col min="3841" max="3841" width="8.7109375" style="42" customWidth="1"/>
    <col min="3842" max="3842" width="9.5703125" style="42" customWidth="1"/>
    <col min="3843" max="3844" width="8.7109375" style="42" customWidth="1"/>
    <col min="3845" max="3845" width="9.7109375" style="42" customWidth="1"/>
    <col min="3846" max="3848" width="8.7109375" style="42" customWidth="1"/>
    <col min="3849" max="3849" width="8.85546875" style="42" customWidth="1"/>
    <col min="3850" max="3856" width="8.7109375" style="42" customWidth="1"/>
    <col min="3857" max="3857" width="10.42578125" style="42" customWidth="1"/>
    <col min="3858" max="3858" width="8.7109375" style="42" customWidth="1"/>
    <col min="3859" max="3859" width="9.85546875" style="42" customWidth="1"/>
    <col min="3860" max="3860" width="11.28515625" style="42" customWidth="1"/>
    <col min="3861" max="3861" width="13" style="42" customWidth="1"/>
    <col min="3862" max="3862" width="11.28515625" style="42" customWidth="1"/>
    <col min="3863" max="3863" width="27.140625" style="42" customWidth="1"/>
    <col min="3864" max="3864" width="11.28515625" style="42"/>
    <col min="3865" max="3865" width="15.85546875" style="42" customWidth="1"/>
    <col min="3866" max="3866" width="9.7109375" style="42" customWidth="1"/>
    <col min="3867" max="3867" width="12.42578125" style="42" customWidth="1"/>
    <col min="3868" max="4095" width="11.28515625" style="42"/>
    <col min="4096" max="4096" width="13.7109375" style="42" customWidth="1"/>
    <col min="4097" max="4097" width="8.7109375" style="42" customWidth="1"/>
    <col min="4098" max="4098" width="9.5703125" style="42" customWidth="1"/>
    <col min="4099" max="4100" width="8.7109375" style="42" customWidth="1"/>
    <col min="4101" max="4101" width="9.7109375" style="42" customWidth="1"/>
    <col min="4102" max="4104" width="8.7109375" style="42" customWidth="1"/>
    <col min="4105" max="4105" width="8.85546875" style="42" customWidth="1"/>
    <col min="4106" max="4112" width="8.7109375" style="42" customWidth="1"/>
    <col min="4113" max="4113" width="10.42578125" style="42" customWidth="1"/>
    <col min="4114" max="4114" width="8.7109375" style="42" customWidth="1"/>
    <col min="4115" max="4115" width="9.85546875" style="42" customWidth="1"/>
    <col min="4116" max="4116" width="11.28515625" style="42" customWidth="1"/>
    <col min="4117" max="4117" width="13" style="42" customWidth="1"/>
    <col min="4118" max="4118" width="11.28515625" style="42" customWidth="1"/>
    <col min="4119" max="4119" width="27.140625" style="42" customWidth="1"/>
    <col min="4120" max="4120" width="11.28515625" style="42"/>
    <col min="4121" max="4121" width="15.85546875" style="42" customWidth="1"/>
    <col min="4122" max="4122" width="9.7109375" style="42" customWidth="1"/>
    <col min="4123" max="4123" width="12.42578125" style="42" customWidth="1"/>
    <col min="4124" max="4351" width="11.28515625" style="42"/>
    <col min="4352" max="4352" width="13.7109375" style="42" customWidth="1"/>
    <col min="4353" max="4353" width="8.7109375" style="42" customWidth="1"/>
    <col min="4354" max="4354" width="9.5703125" style="42" customWidth="1"/>
    <col min="4355" max="4356" width="8.7109375" style="42" customWidth="1"/>
    <col min="4357" max="4357" width="9.7109375" style="42" customWidth="1"/>
    <col min="4358" max="4360" width="8.7109375" style="42" customWidth="1"/>
    <col min="4361" max="4361" width="8.85546875" style="42" customWidth="1"/>
    <col min="4362" max="4368" width="8.7109375" style="42" customWidth="1"/>
    <col min="4369" max="4369" width="10.42578125" style="42" customWidth="1"/>
    <col min="4370" max="4370" width="8.7109375" style="42" customWidth="1"/>
    <col min="4371" max="4371" width="9.85546875" style="42" customWidth="1"/>
    <col min="4372" max="4372" width="11.28515625" style="42" customWidth="1"/>
    <col min="4373" max="4373" width="13" style="42" customWidth="1"/>
    <col min="4374" max="4374" width="11.28515625" style="42" customWidth="1"/>
    <col min="4375" max="4375" width="27.140625" style="42" customWidth="1"/>
    <col min="4376" max="4376" width="11.28515625" style="42"/>
    <col min="4377" max="4377" width="15.85546875" style="42" customWidth="1"/>
    <col min="4378" max="4378" width="9.7109375" style="42" customWidth="1"/>
    <col min="4379" max="4379" width="12.42578125" style="42" customWidth="1"/>
    <col min="4380" max="4607" width="11.28515625" style="42"/>
    <col min="4608" max="4608" width="13.7109375" style="42" customWidth="1"/>
    <col min="4609" max="4609" width="8.7109375" style="42" customWidth="1"/>
    <col min="4610" max="4610" width="9.5703125" style="42" customWidth="1"/>
    <col min="4611" max="4612" width="8.7109375" style="42" customWidth="1"/>
    <col min="4613" max="4613" width="9.7109375" style="42" customWidth="1"/>
    <col min="4614" max="4616" width="8.7109375" style="42" customWidth="1"/>
    <col min="4617" max="4617" width="8.85546875" style="42" customWidth="1"/>
    <col min="4618" max="4624" width="8.7109375" style="42" customWidth="1"/>
    <col min="4625" max="4625" width="10.42578125" style="42" customWidth="1"/>
    <col min="4626" max="4626" width="8.7109375" style="42" customWidth="1"/>
    <col min="4627" max="4627" width="9.85546875" style="42" customWidth="1"/>
    <col min="4628" max="4628" width="11.28515625" style="42" customWidth="1"/>
    <col min="4629" max="4629" width="13" style="42" customWidth="1"/>
    <col min="4630" max="4630" width="11.28515625" style="42" customWidth="1"/>
    <col min="4631" max="4631" width="27.140625" style="42" customWidth="1"/>
    <col min="4632" max="4632" width="11.28515625" style="42"/>
    <col min="4633" max="4633" width="15.85546875" style="42" customWidth="1"/>
    <col min="4634" max="4634" width="9.7109375" style="42" customWidth="1"/>
    <col min="4635" max="4635" width="12.42578125" style="42" customWidth="1"/>
    <col min="4636" max="4863" width="11.28515625" style="42"/>
    <col min="4864" max="4864" width="13.7109375" style="42" customWidth="1"/>
    <col min="4865" max="4865" width="8.7109375" style="42" customWidth="1"/>
    <col min="4866" max="4866" width="9.5703125" style="42" customWidth="1"/>
    <col min="4867" max="4868" width="8.7109375" style="42" customWidth="1"/>
    <col min="4869" max="4869" width="9.7109375" style="42" customWidth="1"/>
    <col min="4870" max="4872" width="8.7109375" style="42" customWidth="1"/>
    <col min="4873" max="4873" width="8.85546875" style="42" customWidth="1"/>
    <col min="4874" max="4880" width="8.7109375" style="42" customWidth="1"/>
    <col min="4881" max="4881" width="10.42578125" style="42" customWidth="1"/>
    <col min="4882" max="4882" width="8.7109375" style="42" customWidth="1"/>
    <col min="4883" max="4883" width="9.85546875" style="42" customWidth="1"/>
    <col min="4884" max="4884" width="11.28515625" style="42" customWidth="1"/>
    <col min="4885" max="4885" width="13" style="42" customWidth="1"/>
    <col min="4886" max="4886" width="11.28515625" style="42" customWidth="1"/>
    <col min="4887" max="4887" width="27.140625" style="42" customWidth="1"/>
    <col min="4888" max="4888" width="11.28515625" style="42"/>
    <col min="4889" max="4889" width="15.85546875" style="42" customWidth="1"/>
    <col min="4890" max="4890" width="9.7109375" style="42" customWidth="1"/>
    <col min="4891" max="4891" width="12.42578125" style="42" customWidth="1"/>
    <col min="4892" max="5119" width="11.28515625" style="42"/>
    <col min="5120" max="5120" width="13.7109375" style="42" customWidth="1"/>
    <col min="5121" max="5121" width="8.7109375" style="42" customWidth="1"/>
    <col min="5122" max="5122" width="9.5703125" style="42" customWidth="1"/>
    <col min="5123" max="5124" width="8.7109375" style="42" customWidth="1"/>
    <col min="5125" max="5125" width="9.7109375" style="42" customWidth="1"/>
    <col min="5126" max="5128" width="8.7109375" style="42" customWidth="1"/>
    <col min="5129" max="5129" width="8.85546875" style="42" customWidth="1"/>
    <col min="5130" max="5136" width="8.7109375" style="42" customWidth="1"/>
    <col min="5137" max="5137" width="10.42578125" style="42" customWidth="1"/>
    <col min="5138" max="5138" width="8.7109375" style="42" customWidth="1"/>
    <col min="5139" max="5139" width="9.85546875" style="42" customWidth="1"/>
    <col min="5140" max="5140" width="11.28515625" style="42" customWidth="1"/>
    <col min="5141" max="5141" width="13" style="42" customWidth="1"/>
    <col min="5142" max="5142" width="11.28515625" style="42" customWidth="1"/>
    <col min="5143" max="5143" width="27.140625" style="42" customWidth="1"/>
    <col min="5144" max="5144" width="11.28515625" style="42"/>
    <col min="5145" max="5145" width="15.85546875" style="42" customWidth="1"/>
    <col min="5146" max="5146" width="9.7109375" style="42" customWidth="1"/>
    <col min="5147" max="5147" width="12.42578125" style="42" customWidth="1"/>
    <col min="5148" max="5375" width="11.28515625" style="42"/>
    <col min="5376" max="5376" width="13.7109375" style="42" customWidth="1"/>
    <col min="5377" max="5377" width="8.7109375" style="42" customWidth="1"/>
    <col min="5378" max="5378" width="9.5703125" style="42" customWidth="1"/>
    <col min="5379" max="5380" width="8.7109375" style="42" customWidth="1"/>
    <col min="5381" max="5381" width="9.7109375" style="42" customWidth="1"/>
    <col min="5382" max="5384" width="8.7109375" style="42" customWidth="1"/>
    <col min="5385" max="5385" width="8.85546875" style="42" customWidth="1"/>
    <col min="5386" max="5392" width="8.7109375" style="42" customWidth="1"/>
    <col min="5393" max="5393" width="10.42578125" style="42" customWidth="1"/>
    <col min="5394" max="5394" width="8.7109375" style="42" customWidth="1"/>
    <col min="5395" max="5395" width="9.85546875" style="42" customWidth="1"/>
    <col min="5396" max="5396" width="11.28515625" style="42" customWidth="1"/>
    <col min="5397" max="5397" width="13" style="42" customWidth="1"/>
    <col min="5398" max="5398" width="11.28515625" style="42" customWidth="1"/>
    <col min="5399" max="5399" width="27.140625" style="42" customWidth="1"/>
    <col min="5400" max="5400" width="11.28515625" style="42"/>
    <col min="5401" max="5401" width="15.85546875" style="42" customWidth="1"/>
    <col min="5402" max="5402" width="9.7109375" style="42" customWidth="1"/>
    <col min="5403" max="5403" width="12.42578125" style="42" customWidth="1"/>
    <col min="5404" max="5631" width="11.28515625" style="42"/>
    <col min="5632" max="5632" width="13.7109375" style="42" customWidth="1"/>
    <col min="5633" max="5633" width="8.7109375" style="42" customWidth="1"/>
    <col min="5634" max="5634" width="9.5703125" style="42" customWidth="1"/>
    <col min="5635" max="5636" width="8.7109375" style="42" customWidth="1"/>
    <col min="5637" max="5637" width="9.7109375" style="42" customWidth="1"/>
    <col min="5638" max="5640" width="8.7109375" style="42" customWidth="1"/>
    <col min="5641" max="5641" width="8.85546875" style="42" customWidth="1"/>
    <col min="5642" max="5648" width="8.7109375" style="42" customWidth="1"/>
    <col min="5649" max="5649" width="10.42578125" style="42" customWidth="1"/>
    <col min="5650" max="5650" width="8.7109375" style="42" customWidth="1"/>
    <col min="5651" max="5651" width="9.85546875" style="42" customWidth="1"/>
    <col min="5652" max="5652" width="11.28515625" style="42" customWidth="1"/>
    <col min="5653" max="5653" width="13" style="42" customWidth="1"/>
    <col min="5654" max="5654" width="11.28515625" style="42" customWidth="1"/>
    <col min="5655" max="5655" width="27.140625" style="42" customWidth="1"/>
    <col min="5656" max="5656" width="11.28515625" style="42"/>
    <col min="5657" max="5657" width="15.85546875" style="42" customWidth="1"/>
    <col min="5658" max="5658" width="9.7109375" style="42" customWidth="1"/>
    <col min="5659" max="5659" width="12.42578125" style="42" customWidth="1"/>
    <col min="5660" max="5887" width="11.28515625" style="42"/>
    <col min="5888" max="5888" width="13.7109375" style="42" customWidth="1"/>
    <col min="5889" max="5889" width="8.7109375" style="42" customWidth="1"/>
    <col min="5890" max="5890" width="9.5703125" style="42" customWidth="1"/>
    <col min="5891" max="5892" width="8.7109375" style="42" customWidth="1"/>
    <col min="5893" max="5893" width="9.7109375" style="42" customWidth="1"/>
    <col min="5894" max="5896" width="8.7109375" style="42" customWidth="1"/>
    <col min="5897" max="5897" width="8.85546875" style="42" customWidth="1"/>
    <col min="5898" max="5904" width="8.7109375" style="42" customWidth="1"/>
    <col min="5905" max="5905" width="10.42578125" style="42" customWidth="1"/>
    <col min="5906" max="5906" width="8.7109375" style="42" customWidth="1"/>
    <col min="5907" max="5907" width="9.85546875" style="42" customWidth="1"/>
    <col min="5908" max="5908" width="11.28515625" style="42" customWidth="1"/>
    <col min="5909" max="5909" width="13" style="42" customWidth="1"/>
    <col min="5910" max="5910" width="11.28515625" style="42" customWidth="1"/>
    <col min="5911" max="5911" width="27.140625" style="42" customWidth="1"/>
    <col min="5912" max="5912" width="11.28515625" style="42"/>
    <col min="5913" max="5913" width="15.85546875" style="42" customWidth="1"/>
    <col min="5914" max="5914" width="9.7109375" style="42" customWidth="1"/>
    <col min="5915" max="5915" width="12.42578125" style="42" customWidth="1"/>
    <col min="5916" max="6143" width="11.28515625" style="42"/>
    <col min="6144" max="6144" width="13.7109375" style="42" customWidth="1"/>
    <col min="6145" max="6145" width="8.7109375" style="42" customWidth="1"/>
    <col min="6146" max="6146" width="9.5703125" style="42" customWidth="1"/>
    <col min="6147" max="6148" width="8.7109375" style="42" customWidth="1"/>
    <col min="6149" max="6149" width="9.7109375" style="42" customWidth="1"/>
    <col min="6150" max="6152" width="8.7109375" style="42" customWidth="1"/>
    <col min="6153" max="6153" width="8.85546875" style="42" customWidth="1"/>
    <col min="6154" max="6160" width="8.7109375" style="42" customWidth="1"/>
    <col min="6161" max="6161" width="10.42578125" style="42" customWidth="1"/>
    <col min="6162" max="6162" width="8.7109375" style="42" customWidth="1"/>
    <col min="6163" max="6163" width="9.85546875" style="42" customWidth="1"/>
    <col min="6164" max="6164" width="11.28515625" style="42" customWidth="1"/>
    <col min="6165" max="6165" width="13" style="42" customWidth="1"/>
    <col min="6166" max="6166" width="11.28515625" style="42" customWidth="1"/>
    <col min="6167" max="6167" width="27.140625" style="42" customWidth="1"/>
    <col min="6168" max="6168" width="11.28515625" style="42"/>
    <col min="6169" max="6169" width="15.85546875" style="42" customWidth="1"/>
    <col min="6170" max="6170" width="9.7109375" style="42" customWidth="1"/>
    <col min="6171" max="6171" width="12.42578125" style="42" customWidth="1"/>
    <col min="6172" max="6399" width="11.28515625" style="42"/>
    <col min="6400" max="6400" width="13.7109375" style="42" customWidth="1"/>
    <col min="6401" max="6401" width="8.7109375" style="42" customWidth="1"/>
    <col min="6402" max="6402" width="9.5703125" style="42" customWidth="1"/>
    <col min="6403" max="6404" width="8.7109375" style="42" customWidth="1"/>
    <col min="6405" max="6405" width="9.7109375" style="42" customWidth="1"/>
    <col min="6406" max="6408" width="8.7109375" style="42" customWidth="1"/>
    <col min="6409" max="6409" width="8.85546875" style="42" customWidth="1"/>
    <col min="6410" max="6416" width="8.7109375" style="42" customWidth="1"/>
    <col min="6417" max="6417" width="10.42578125" style="42" customWidth="1"/>
    <col min="6418" max="6418" width="8.7109375" style="42" customWidth="1"/>
    <col min="6419" max="6419" width="9.85546875" style="42" customWidth="1"/>
    <col min="6420" max="6420" width="11.28515625" style="42" customWidth="1"/>
    <col min="6421" max="6421" width="13" style="42" customWidth="1"/>
    <col min="6422" max="6422" width="11.28515625" style="42" customWidth="1"/>
    <col min="6423" max="6423" width="27.140625" style="42" customWidth="1"/>
    <col min="6424" max="6424" width="11.28515625" style="42"/>
    <col min="6425" max="6425" width="15.85546875" style="42" customWidth="1"/>
    <col min="6426" max="6426" width="9.7109375" style="42" customWidth="1"/>
    <col min="6427" max="6427" width="12.42578125" style="42" customWidth="1"/>
    <col min="6428" max="6655" width="11.28515625" style="42"/>
    <col min="6656" max="6656" width="13.7109375" style="42" customWidth="1"/>
    <col min="6657" max="6657" width="8.7109375" style="42" customWidth="1"/>
    <col min="6658" max="6658" width="9.5703125" style="42" customWidth="1"/>
    <col min="6659" max="6660" width="8.7109375" style="42" customWidth="1"/>
    <col min="6661" max="6661" width="9.7109375" style="42" customWidth="1"/>
    <col min="6662" max="6664" width="8.7109375" style="42" customWidth="1"/>
    <col min="6665" max="6665" width="8.85546875" style="42" customWidth="1"/>
    <col min="6666" max="6672" width="8.7109375" style="42" customWidth="1"/>
    <col min="6673" max="6673" width="10.42578125" style="42" customWidth="1"/>
    <col min="6674" max="6674" width="8.7109375" style="42" customWidth="1"/>
    <col min="6675" max="6675" width="9.85546875" style="42" customWidth="1"/>
    <col min="6676" max="6676" width="11.28515625" style="42" customWidth="1"/>
    <col min="6677" max="6677" width="13" style="42" customWidth="1"/>
    <col min="6678" max="6678" width="11.28515625" style="42" customWidth="1"/>
    <col min="6679" max="6679" width="27.140625" style="42" customWidth="1"/>
    <col min="6680" max="6680" width="11.28515625" style="42"/>
    <col min="6681" max="6681" width="15.85546875" style="42" customWidth="1"/>
    <col min="6682" max="6682" width="9.7109375" style="42" customWidth="1"/>
    <col min="6683" max="6683" width="12.42578125" style="42" customWidth="1"/>
    <col min="6684" max="6911" width="11.28515625" style="42"/>
    <col min="6912" max="6912" width="13.7109375" style="42" customWidth="1"/>
    <col min="6913" max="6913" width="8.7109375" style="42" customWidth="1"/>
    <col min="6914" max="6914" width="9.5703125" style="42" customWidth="1"/>
    <col min="6915" max="6916" width="8.7109375" style="42" customWidth="1"/>
    <col min="6917" max="6917" width="9.7109375" style="42" customWidth="1"/>
    <col min="6918" max="6920" width="8.7109375" style="42" customWidth="1"/>
    <col min="6921" max="6921" width="8.85546875" style="42" customWidth="1"/>
    <col min="6922" max="6928" width="8.7109375" style="42" customWidth="1"/>
    <col min="6929" max="6929" width="10.42578125" style="42" customWidth="1"/>
    <col min="6930" max="6930" width="8.7109375" style="42" customWidth="1"/>
    <col min="6931" max="6931" width="9.85546875" style="42" customWidth="1"/>
    <col min="6932" max="6932" width="11.28515625" style="42" customWidth="1"/>
    <col min="6933" max="6933" width="13" style="42" customWidth="1"/>
    <col min="6934" max="6934" width="11.28515625" style="42" customWidth="1"/>
    <col min="6935" max="6935" width="27.140625" style="42" customWidth="1"/>
    <col min="6936" max="6936" width="11.28515625" style="42"/>
    <col min="6937" max="6937" width="15.85546875" style="42" customWidth="1"/>
    <col min="6938" max="6938" width="9.7109375" style="42" customWidth="1"/>
    <col min="6939" max="6939" width="12.42578125" style="42" customWidth="1"/>
    <col min="6940" max="7167" width="11.28515625" style="42"/>
    <col min="7168" max="7168" width="13.7109375" style="42" customWidth="1"/>
    <col min="7169" max="7169" width="8.7109375" style="42" customWidth="1"/>
    <col min="7170" max="7170" width="9.5703125" style="42" customWidth="1"/>
    <col min="7171" max="7172" width="8.7109375" style="42" customWidth="1"/>
    <col min="7173" max="7173" width="9.7109375" style="42" customWidth="1"/>
    <col min="7174" max="7176" width="8.7109375" style="42" customWidth="1"/>
    <col min="7177" max="7177" width="8.85546875" style="42" customWidth="1"/>
    <col min="7178" max="7184" width="8.7109375" style="42" customWidth="1"/>
    <col min="7185" max="7185" width="10.42578125" style="42" customWidth="1"/>
    <col min="7186" max="7186" width="8.7109375" style="42" customWidth="1"/>
    <col min="7187" max="7187" width="9.85546875" style="42" customWidth="1"/>
    <col min="7188" max="7188" width="11.28515625" style="42" customWidth="1"/>
    <col min="7189" max="7189" width="13" style="42" customWidth="1"/>
    <col min="7190" max="7190" width="11.28515625" style="42" customWidth="1"/>
    <col min="7191" max="7191" width="27.140625" style="42" customWidth="1"/>
    <col min="7192" max="7192" width="11.28515625" style="42"/>
    <col min="7193" max="7193" width="15.85546875" style="42" customWidth="1"/>
    <col min="7194" max="7194" width="9.7109375" style="42" customWidth="1"/>
    <col min="7195" max="7195" width="12.42578125" style="42" customWidth="1"/>
    <col min="7196" max="7423" width="11.28515625" style="42"/>
    <col min="7424" max="7424" width="13.7109375" style="42" customWidth="1"/>
    <col min="7425" max="7425" width="8.7109375" style="42" customWidth="1"/>
    <col min="7426" max="7426" width="9.5703125" style="42" customWidth="1"/>
    <col min="7427" max="7428" width="8.7109375" style="42" customWidth="1"/>
    <col min="7429" max="7429" width="9.7109375" style="42" customWidth="1"/>
    <col min="7430" max="7432" width="8.7109375" style="42" customWidth="1"/>
    <col min="7433" max="7433" width="8.85546875" style="42" customWidth="1"/>
    <col min="7434" max="7440" width="8.7109375" style="42" customWidth="1"/>
    <col min="7441" max="7441" width="10.42578125" style="42" customWidth="1"/>
    <col min="7442" max="7442" width="8.7109375" style="42" customWidth="1"/>
    <col min="7443" max="7443" width="9.85546875" style="42" customWidth="1"/>
    <col min="7444" max="7444" width="11.28515625" style="42" customWidth="1"/>
    <col min="7445" max="7445" width="13" style="42" customWidth="1"/>
    <col min="7446" max="7446" width="11.28515625" style="42" customWidth="1"/>
    <col min="7447" max="7447" width="27.140625" style="42" customWidth="1"/>
    <col min="7448" max="7448" width="11.28515625" style="42"/>
    <col min="7449" max="7449" width="15.85546875" style="42" customWidth="1"/>
    <col min="7450" max="7450" width="9.7109375" style="42" customWidth="1"/>
    <col min="7451" max="7451" width="12.42578125" style="42" customWidth="1"/>
    <col min="7452" max="7679" width="11.28515625" style="42"/>
    <col min="7680" max="7680" width="13.7109375" style="42" customWidth="1"/>
    <col min="7681" max="7681" width="8.7109375" style="42" customWidth="1"/>
    <col min="7682" max="7682" width="9.5703125" style="42" customWidth="1"/>
    <col min="7683" max="7684" width="8.7109375" style="42" customWidth="1"/>
    <col min="7685" max="7685" width="9.7109375" style="42" customWidth="1"/>
    <col min="7686" max="7688" width="8.7109375" style="42" customWidth="1"/>
    <col min="7689" max="7689" width="8.85546875" style="42" customWidth="1"/>
    <col min="7690" max="7696" width="8.7109375" style="42" customWidth="1"/>
    <col min="7697" max="7697" width="10.42578125" style="42" customWidth="1"/>
    <col min="7698" max="7698" width="8.7109375" style="42" customWidth="1"/>
    <col min="7699" max="7699" width="9.85546875" style="42" customWidth="1"/>
    <col min="7700" max="7700" width="11.28515625" style="42" customWidth="1"/>
    <col min="7701" max="7701" width="13" style="42" customWidth="1"/>
    <col min="7702" max="7702" width="11.28515625" style="42" customWidth="1"/>
    <col min="7703" max="7703" width="27.140625" style="42" customWidth="1"/>
    <col min="7704" max="7704" width="11.28515625" style="42"/>
    <col min="7705" max="7705" width="15.85546875" style="42" customWidth="1"/>
    <col min="7706" max="7706" width="9.7109375" style="42" customWidth="1"/>
    <col min="7707" max="7707" width="12.42578125" style="42" customWidth="1"/>
    <col min="7708" max="7935" width="11.28515625" style="42"/>
    <col min="7936" max="7936" width="13.7109375" style="42" customWidth="1"/>
    <col min="7937" max="7937" width="8.7109375" style="42" customWidth="1"/>
    <col min="7938" max="7938" width="9.5703125" style="42" customWidth="1"/>
    <col min="7939" max="7940" width="8.7109375" style="42" customWidth="1"/>
    <col min="7941" max="7941" width="9.7109375" style="42" customWidth="1"/>
    <col min="7942" max="7944" width="8.7109375" style="42" customWidth="1"/>
    <col min="7945" max="7945" width="8.85546875" style="42" customWidth="1"/>
    <col min="7946" max="7952" width="8.7109375" style="42" customWidth="1"/>
    <col min="7953" max="7953" width="10.42578125" style="42" customWidth="1"/>
    <col min="7954" max="7954" width="8.7109375" style="42" customWidth="1"/>
    <col min="7955" max="7955" width="9.85546875" style="42" customWidth="1"/>
    <col min="7956" max="7956" width="11.28515625" style="42" customWidth="1"/>
    <col min="7957" max="7957" width="13" style="42" customWidth="1"/>
    <col min="7958" max="7958" width="11.28515625" style="42" customWidth="1"/>
    <col min="7959" max="7959" width="27.140625" style="42" customWidth="1"/>
    <col min="7960" max="7960" width="11.28515625" style="42"/>
    <col min="7961" max="7961" width="15.85546875" style="42" customWidth="1"/>
    <col min="7962" max="7962" width="9.7109375" style="42" customWidth="1"/>
    <col min="7963" max="7963" width="12.42578125" style="42" customWidth="1"/>
    <col min="7964" max="8191" width="11.28515625" style="42"/>
    <col min="8192" max="8192" width="13.7109375" style="42" customWidth="1"/>
    <col min="8193" max="8193" width="8.7109375" style="42" customWidth="1"/>
    <col min="8194" max="8194" width="9.5703125" style="42" customWidth="1"/>
    <col min="8195" max="8196" width="8.7109375" style="42" customWidth="1"/>
    <col min="8197" max="8197" width="9.7109375" style="42" customWidth="1"/>
    <col min="8198" max="8200" width="8.7109375" style="42" customWidth="1"/>
    <col min="8201" max="8201" width="8.85546875" style="42" customWidth="1"/>
    <col min="8202" max="8208" width="8.7109375" style="42" customWidth="1"/>
    <col min="8209" max="8209" width="10.42578125" style="42" customWidth="1"/>
    <col min="8210" max="8210" width="8.7109375" style="42" customWidth="1"/>
    <col min="8211" max="8211" width="9.85546875" style="42" customWidth="1"/>
    <col min="8212" max="8212" width="11.28515625" style="42" customWidth="1"/>
    <col min="8213" max="8213" width="13" style="42" customWidth="1"/>
    <col min="8214" max="8214" width="11.28515625" style="42" customWidth="1"/>
    <col min="8215" max="8215" width="27.140625" style="42" customWidth="1"/>
    <col min="8216" max="8216" width="11.28515625" style="42"/>
    <col min="8217" max="8217" width="15.85546875" style="42" customWidth="1"/>
    <col min="8218" max="8218" width="9.7109375" style="42" customWidth="1"/>
    <col min="8219" max="8219" width="12.42578125" style="42" customWidth="1"/>
    <col min="8220" max="8447" width="11.28515625" style="42"/>
    <col min="8448" max="8448" width="13.7109375" style="42" customWidth="1"/>
    <col min="8449" max="8449" width="8.7109375" style="42" customWidth="1"/>
    <col min="8450" max="8450" width="9.5703125" style="42" customWidth="1"/>
    <col min="8451" max="8452" width="8.7109375" style="42" customWidth="1"/>
    <col min="8453" max="8453" width="9.7109375" style="42" customWidth="1"/>
    <col min="8454" max="8456" width="8.7109375" style="42" customWidth="1"/>
    <col min="8457" max="8457" width="8.85546875" style="42" customWidth="1"/>
    <col min="8458" max="8464" width="8.7109375" style="42" customWidth="1"/>
    <col min="8465" max="8465" width="10.42578125" style="42" customWidth="1"/>
    <col min="8466" max="8466" width="8.7109375" style="42" customWidth="1"/>
    <col min="8467" max="8467" width="9.85546875" style="42" customWidth="1"/>
    <col min="8468" max="8468" width="11.28515625" style="42" customWidth="1"/>
    <col min="8469" max="8469" width="13" style="42" customWidth="1"/>
    <col min="8470" max="8470" width="11.28515625" style="42" customWidth="1"/>
    <col min="8471" max="8471" width="27.140625" style="42" customWidth="1"/>
    <col min="8472" max="8472" width="11.28515625" style="42"/>
    <col min="8473" max="8473" width="15.85546875" style="42" customWidth="1"/>
    <col min="8474" max="8474" width="9.7109375" style="42" customWidth="1"/>
    <col min="8475" max="8475" width="12.42578125" style="42" customWidth="1"/>
    <col min="8476" max="8703" width="11.28515625" style="42"/>
    <col min="8704" max="8704" width="13.7109375" style="42" customWidth="1"/>
    <col min="8705" max="8705" width="8.7109375" style="42" customWidth="1"/>
    <col min="8706" max="8706" width="9.5703125" style="42" customWidth="1"/>
    <col min="8707" max="8708" width="8.7109375" style="42" customWidth="1"/>
    <col min="8709" max="8709" width="9.7109375" style="42" customWidth="1"/>
    <col min="8710" max="8712" width="8.7109375" style="42" customWidth="1"/>
    <col min="8713" max="8713" width="8.85546875" style="42" customWidth="1"/>
    <col min="8714" max="8720" width="8.7109375" style="42" customWidth="1"/>
    <col min="8721" max="8721" width="10.42578125" style="42" customWidth="1"/>
    <col min="8722" max="8722" width="8.7109375" style="42" customWidth="1"/>
    <col min="8723" max="8723" width="9.85546875" style="42" customWidth="1"/>
    <col min="8724" max="8724" width="11.28515625" style="42" customWidth="1"/>
    <col min="8725" max="8725" width="13" style="42" customWidth="1"/>
    <col min="8726" max="8726" width="11.28515625" style="42" customWidth="1"/>
    <col min="8727" max="8727" width="27.140625" style="42" customWidth="1"/>
    <col min="8728" max="8728" width="11.28515625" style="42"/>
    <col min="8729" max="8729" width="15.85546875" style="42" customWidth="1"/>
    <col min="8730" max="8730" width="9.7109375" style="42" customWidth="1"/>
    <col min="8731" max="8731" width="12.42578125" style="42" customWidth="1"/>
    <col min="8732" max="8959" width="11.28515625" style="42"/>
    <col min="8960" max="8960" width="13.7109375" style="42" customWidth="1"/>
    <col min="8961" max="8961" width="8.7109375" style="42" customWidth="1"/>
    <col min="8962" max="8962" width="9.5703125" style="42" customWidth="1"/>
    <col min="8963" max="8964" width="8.7109375" style="42" customWidth="1"/>
    <col min="8965" max="8965" width="9.7109375" style="42" customWidth="1"/>
    <col min="8966" max="8968" width="8.7109375" style="42" customWidth="1"/>
    <col min="8969" max="8969" width="8.85546875" style="42" customWidth="1"/>
    <col min="8970" max="8976" width="8.7109375" style="42" customWidth="1"/>
    <col min="8977" max="8977" width="10.42578125" style="42" customWidth="1"/>
    <col min="8978" max="8978" width="8.7109375" style="42" customWidth="1"/>
    <col min="8979" max="8979" width="9.85546875" style="42" customWidth="1"/>
    <col min="8980" max="8980" width="11.28515625" style="42" customWidth="1"/>
    <col min="8981" max="8981" width="13" style="42" customWidth="1"/>
    <col min="8982" max="8982" width="11.28515625" style="42" customWidth="1"/>
    <col min="8983" max="8983" width="27.140625" style="42" customWidth="1"/>
    <col min="8984" max="8984" width="11.28515625" style="42"/>
    <col min="8985" max="8985" width="15.85546875" style="42" customWidth="1"/>
    <col min="8986" max="8986" width="9.7109375" style="42" customWidth="1"/>
    <col min="8987" max="8987" width="12.42578125" style="42" customWidth="1"/>
    <col min="8988" max="9215" width="11.28515625" style="42"/>
    <col min="9216" max="9216" width="13.7109375" style="42" customWidth="1"/>
    <col min="9217" max="9217" width="8.7109375" style="42" customWidth="1"/>
    <col min="9218" max="9218" width="9.5703125" style="42" customWidth="1"/>
    <col min="9219" max="9220" width="8.7109375" style="42" customWidth="1"/>
    <col min="9221" max="9221" width="9.7109375" style="42" customWidth="1"/>
    <col min="9222" max="9224" width="8.7109375" style="42" customWidth="1"/>
    <col min="9225" max="9225" width="8.85546875" style="42" customWidth="1"/>
    <col min="9226" max="9232" width="8.7109375" style="42" customWidth="1"/>
    <col min="9233" max="9233" width="10.42578125" style="42" customWidth="1"/>
    <col min="9234" max="9234" width="8.7109375" style="42" customWidth="1"/>
    <col min="9235" max="9235" width="9.85546875" style="42" customWidth="1"/>
    <col min="9236" max="9236" width="11.28515625" style="42" customWidth="1"/>
    <col min="9237" max="9237" width="13" style="42" customWidth="1"/>
    <col min="9238" max="9238" width="11.28515625" style="42" customWidth="1"/>
    <col min="9239" max="9239" width="27.140625" style="42" customWidth="1"/>
    <col min="9240" max="9240" width="11.28515625" style="42"/>
    <col min="9241" max="9241" width="15.85546875" style="42" customWidth="1"/>
    <col min="9242" max="9242" width="9.7109375" style="42" customWidth="1"/>
    <col min="9243" max="9243" width="12.42578125" style="42" customWidth="1"/>
    <col min="9244" max="9471" width="11.28515625" style="42"/>
    <col min="9472" max="9472" width="13.7109375" style="42" customWidth="1"/>
    <col min="9473" max="9473" width="8.7109375" style="42" customWidth="1"/>
    <col min="9474" max="9474" width="9.5703125" style="42" customWidth="1"/>
    <col min="9475" max="9476" width="8.7109375" style="42" customWidth="1"/>
    <col min="9477" max="9477" width="9.7109375" style="42" customWidth="1"/>
    <col min="9478" max="9480" width="8.7109375" style="42" customWidth="1"/>
    <col min="9481" max="9481" width="8.85546875" style="42" customWidth="1"/>
    <col min="9482" max="9488" width="8.7109375" style="42" customWidth="1"/>
    <col min="9489" max="9489" width="10.42578125" style="42" customWidth="1"/>
    <col min="9490" max="9490" width="8.7109375" style="42" customWidth="1"/>
    <col min="9491" max="9491" width="9.85546875" style="42" customWidth="1"/>
    <col min="9492" max="9492" width="11.28515625" style="42" customWidth="1"/>
    <col min="9493" max="9493" width="13" style="42" customWidth="1"/>
    <col min="9494" max="9494" width="11.28515625" style="42" customWidth="1"/>
    <col min="9495" max="9495" width="27.140625" style="42" customWidth="1"/>
    <col min="9496" max="9496" width="11.28515625" style="42"/>
    <col min="9497" max="9497" width="15.85546875" style="42" customWidth="1"/>
    <col min="9498" max="9498" width="9.7109375" style="42" customWidth="1"/>
    <col min="9499" max="9499" width="12.42578125" style="42" customWidth="1"/>
    <col min="9500" max="9727" width="11.28515625" style="42"/>
    <col min="9728" max="9728" width="13.7109375" style="42" customWidth="1"/>
    <col min="9729" max="9729" width="8.7109375" style="42" customWidth="1"/>
    <col min="9730" max="9730" width="9.5703125" style="42" customWidth="1"/>
    <col min="9731" max="9732" width="8.7109375" style="42" customWidth="1"/>
    <col min="9733" max="9733" width="9.7109375" style="42" customWidth="1"/>
    <col min="9734" max="9736" width="8.7109375" style="42" customWidth="1"/>
    <col min="9737" max="9737" width="8.85546875" style="42" customWidth="1"/>
    <col min="9738" max="9744" width="8.7109375" style="42" customWidth="1"/>
    <col min="9745" max="9745" width="10.42578125" style="42" customWidth="1"/>
    <col min="9746" max="9746" width="8.7109375" style="42" customWidth="1"/>
    <col min="9747" max="9747" width="9.85546875" style="42" customWidth="1"/>
    <col min="9748" max="9748" width="11.28515625" style="42" customWidth="1"/>
    <col min="9749" max="9749" width="13" style="42" customWidth="1"/>
    <col min="9750" max="9750" width="11.28515625" style="42" customWidth="1"/>
    <col min="9751" max="9751" width="27.140625" style="42" customWidth="1"/>
    <col min="9752" max="9752" width="11.28515625" style="42"/>
    <col min="9753" max="9753" width="15.85546875" style="42" customWidth="1"/>
    <col min="9754" max="9754" width="9.7109375" style="42" customWidth="1"/>
    <col min="9755" max="9755" width="12.42578125" style="42" customWidth="1"/>
    <col min="9756" max="9983" width="11.28515625" style="42"/>
    <col min="9984" max="9984" width="13.7109375" style="42" customWidth="1"/>
    <col min="9985" max="9985" width="8.7109375" style="42" customWidth="1"/>
    <col min="9986" max="9986" width="9.5703125" style="42" customWidth="1"/>
    <col min="9987" max="9988" width="8.7109375" style="42" customWidth="1"/>
    <col min="9989" max="9989" width="9.7109375" style="42" customWidth="1"/>
    <col min="9990" max="9992" width="8.7109375" style="42" customWidth="1"/>
    <col min="9993" max="9993" width="8.85546875" style="42" customWidth="1"/>
    <col min="9994" max="10000" width="8.7109375" style="42" customWidth="1"/>
    <col min="10001" max="10001" width="10.42578125" style="42" customWidth="1"/>
    <col min="10002" max="10002" width="8.7109375" style="42" customWidth="1"/>
    <col min="10003" max="10003" width="9.85546875" style="42" customWidth="1"/>
    <col min="10004" max="10004" width="11.28515625" style="42" customWidth="1"/>
    <col min="10005" max="10005" width="13" style="42" customWidth="1"/>
    <col min="10006" max="10006" width="11.28515625" style="42" customWidth="1"/>
    <col min="10007" max="10007" width="27.140625" style="42" customWidth="1"/>
    <col min="10008" max="10008" width="11.28515625" style="42"/>
    <col min="10009" max="10009" width="15.85546875" style="42" customWidth="1"/>
    <col min="10010" max="10010" width="9.7109375" style="42" customWidth="1"/>
    <col min="10011" max="10011" width="12.42578125" style="42" customWidth="1"/>
    <col min="10012" max="10239" width="11.28515625" style="42"/>
    <col min="10240" max="10240" width="13.7109375" style="42" customWidth="1"/>
    <col min="10241" max="10241" width="8.7109375" style="42" customWidth="1"/>
    <col min="10242" max="10242" width="9.5703125" style="42" customWidth="1"/>
    <col min="10243" max="10244" width="8.7109375" style="42" customWidth="1"/>
    <col min="10245" max="10245" width="9.7109375" style="42" customWidth="1"/>
    <col min="10246" max="10248" width="8.7109375" style="42" customWidth="1"/>
    <col min="10249" max="10249" width="8.85546875" style="42" customWidth="1"/>
    <col min="10250" max="10256" width="8.7109375" style="42" customWidth="1"/>
    <col min="10257" max="10257" width="10.42578125" style="42" customWidth="1"/>
    <col min="10258" max="10258" width="8.7109375" style="42" customWidth="1"/>
    <col min="10259" max="10259" width="9.85546875" style="42" customWidth="1"/>
    <col min="10260" max="10260" width="11.28515625" style="42" customWidth="1"/>
    <col min="10261" max="10261" width="13" style="42" customWidth="1"/>
    <col min="10262" max="10262" width="11.28515625" style="42" customWidth="1"/>
    <col min="10263" max="10263" width="27.140625" style="42" customWidth="1"/>
    <col min="10264" max="10264" width="11.28515625" style="42"/>
    <col min="10265" max="10265" width="15.85546875" style="42" customWidth="1"/>
    <col min="10266" max="10266" width="9.7109375" style="42" customWidth="1"/>
    <col min="10267" max="10267" width="12.42578125" style="42" customWidth="1"/>
    <col min="10268" max="10495" width="11.28515625" style="42"/>
    <col min="10496" max="10496" width="13.7109375" style="42" customWidth="1"/>
    <col min="10497" max="10497" width="8.7109375" style="42" customWidth="1"/>
    <col min="10498" max="10498" width="9.5703125" style="42" customWidth="1"/>
    <col min="10499" max="10500" width="8.7109375" style="42" customWidth="1"/>
    <col min="10501" max="10501" width="9.7109375" style="42" customWidth="1"/>
    <col min="10502" max="10504" width="8.7109375" style="42" customWidth="1"/>
    <col min="10505" max="10505" width="8.85546875" style="42" customWidth="1"/>
    <col min="10506" max="10512" width="8.7109375" style="42" customWidth="1"/>
    <col min="10513" max="10513" width="10.42578125" style="42" customWidth="1"/>
    <col min="10514" max="10514" width="8.7109375" style="42" customWidth="1"/>
    <col min="10515" max="10515" width="9.85546875" style="42" customWidth="1"/>
    <col min="10516" max="10516" width="11.28515625" style="42" customWidth="1"/>
    <col min="10517" max="10517" width="13" style="42" customWidth="1"/>
    <col min="10518" max="10518" width="11.28515625" style="42" customWidth="1"/>
    <col min="10519" max="10519" width="27.140625" style="42" customWidth="1"/>
    <col min="10520" max="10520" width="11.28515625" style="42"/>
    <col min="10521" max="10521" width="15.85546875" style="42" customWidth="1"/>
    <col min="10522" max="10522" width="9.7109375" style="42" customWidth="1"/>
    <col min="10523" max="10523" width="12.42578125" style="42" customWidth="1"/>
    <col min="10524" max="10751" width="11.28515625" style="42"/>
    <col min="10752" max="10752" width="13.7109375" style="42" customWidth="1"/>
    <col min="10753" max="10753" width="8.7109375" style="42" customWidth="1"/>
    <col min="10754" max="10754" width="9.5703125" style="42" customWidth="1"/>
    <col min="10755" max="10756" width="8.7109375" style="42" customWidth="1"/>
    <col min="10757" max="10757" width="9.7109375" style="42" customWidth="1"/>
    <col min="10758" max="10760" width="8.7109375" style="42" customWidth="1"/>
    <col min="10761" max="10761" width="8.85546875" style="42" customWidth="1"/>
    <col min="10762" max="10768" width="8.7109375" style="42" customWidth="1"/>
    <col min="10769" max="10769" width="10.42578125" style="42" customWidth="1"/>
    <col min="10770" max="10770" width="8.7109375" style="42" customWidth="1"/>
    <col min="10771" max="10771" width="9.85546875" style="42" customWidth="1"/>
    <col min="10772" max="10772" width="11.28515625" style="42" customWidth="1"/>
    <col min="10773" max="10773" width="13" style="42" customWidth="1"/>
    <col min="10774" max="10774" width="11.28515625" style="42" customWidth="1"/>
    <col min="10775" max="10775" width="27.140625" style="42" customWidth="1"/>
    <col min="10776" max="10776" width="11.28515625" style="42"/>
    <col min="10777" max="10777" width="15.85546875" style="42" customWidth="1"/>
    <col min="10778" max="10778" width="9.7109375" style="42" customWidth="1"/>
    <col min="10779" max="10779" width="12.42578125" style="42" customWidth="1"/>
    <col min="10780" max="11007" width="11.28515625" style="42"/>
    <col min="11008" max="11008" width="13.7109375" style="42" customWidth="1"/>
    <col min="11009" max="11009" width="8.7109375" style="42" customWidth="1"/>
    <col min="11010" max="11010" width="9.5703125" style="42" customWidth="1"/>
    <col min="11011" max="11012" width="8.7109375" style="42" customWidth="1"/>
    <col min="11013" max="11013" width="9.7109375" style="42" customWidth="1"/>
    <col min="11014" max="11016" width="8.7109375" style="42" customWidth="1"/>
    <col min="11017" max="11017" width="8.85546875" style="42" customWidth="1"/>
    <col min="11018" max="11024" width="8.7109375" style="42" customWidth="1"/>
    <col min="11025" max="11025" width="10.42578125" style="42" customWidth="1"/>
    <col min="11026" max="11026" width="8.7109375" style="42" customWidth="1"/>
    <col min="11027" max="11027" width="9.85546875" style="42" customWidth="1"/>
    <col min="11028" max="11028" width="11.28515625" style="42" customWidth="1"/>
    <col min="11029" max="11029" width="13" style="42" customWidth="1"/>
    <col min="11030" max="11030" width="11.28515625" style="42" customWidth="1"/>
    <col min="11031" max="11031" width="27.140625" style="42" customWidth="1"/>
    <col min="11032" max="11032" width="11.28515625" style="42"/>
    <col min="11033" max="11033" width="15.85546875" style="42" customWidth="1"/>
    <col min="11034" max="11034" width="9.7109375" style="42" customWidth="1"/>
    <col min="11035" max="11035" width="12.42578125" style="42" customWidth="1"/>
    <col min="11036" max="11263" width="11.28515625" style="42"/>
    <col min="11264" max="11264" width="13.7109375" style="42" customWidth="1"/>
    <col min="11265" max="11265" width="8.7109375" style="42" customWidth="1"/>
    <col min="11266" max="11266" width="9.5703125" style="42" customWidth="1"/>
    <col min="11267" max="11268" width="8.7109375" style="42" customWidth="1"/>
    <col min="11269" max="11269" width="9.7109375" style="42" customWidth="1"/>
    <col min="11270" max="11272" width="8.7109375" style="42" customWidth="1"/>
    <col min="11273" max="11273" width="8.85546875" style="42" customWidth="1"/>
    <col min="11274" max="11280" width="8.7109375" style="42" customWidth="1"/>
    <col min="11281" max="11281" width="10.42578125" style="42" customWidth="1"/>
    <col min="11282" max="11282" width="8.7109375" style="42" customWidth="1"/>
    <col min="11283" max="11283" width="9.85546875" style="42" customWidth="1"/>
    <col min="11284" max="11284" width="11.28515625" style="42" customWidth="1"/>
    <col min="11285" max="11285" width="13" style="42" customWidth="1"/>
    <col min="11286" max="11286" width="11.28515625" style="42" customWidth="1"/>
    <col min="11287" max="11287" width="27.140625" style="42" customWidth="1"/>
    <col min="11288" max="11288" width="11.28515625" style="42"/>
    <col min="11289" max="11289" width="15.85546875" style="42" customWidth="1"/>
    <col min="11290" max="11290" width="9.7109375" style="42" customWidth="1"/>
    <col min="11291" max="11291" width="12.42578125" style="42" customWidth="1"/>
    <col min="11292" max="11519" width="11.28515625" style="42"/>
    <col min="11520" max="11520" width="13.7109375" style="42" customWidth="1"/>
    <col min="11521" max="11521" width="8.7109375" style="42" customWidth="1"/>
    <col min="11522" max="11522" width="9.5703125" style="42" customWidth="1"/>
    <col min="11523" max="11524" width="8.7109375" style="42" customWidth="1"/>
    <col min="11525" max="11525" width="9.7109375" style="42" customWidth="1"/>
    <col min="11526" max="11528" width="8.7109375" style="42" customWidth="1"/>
    <col min="11529" max="11529" width="8.85546875" style="42" customWidth="1"/>
    <col min="11530" max="11536" width="8.7109375" style="42" customWidth="1"/>
    <col min="11537" max="11537" width="10.42578125" style="42" customWidth="1"/>
    <col min="11538" max="11538" width="8.7109375" style="42" customWidth="1"/>
    <col min="11539" max="11539" width="9.85546875" style="42" customWidth="1"/>
    <col min="11540" max="11540" width="11.28515625" style="42" customWidth="1"/>
    <col min="11541" max="11541" width="13" style="42" customWidth="1"/>
    <col min="11542" max="11542" width="11.28515625" style="42" customWidth="1"/>
    <col min="11543" max="11543" width="27.140625" style="42" customWidth="1"/>
    <col min="11544" max="11544" width="11.28515625" style="42"/>
    <col min="11545" max="11545" width="15.85546875" style="42" customWidth="1"/>
    <col min="11546" max="11546" width="9.7109375" style="42" customWidth="1"/>
    <col min="11547" max="11547" width="12.42578125" style="42" customWidth="1"/>
    <col min="11548" max="11775" width="11.28515625" style="42"/>
    <col min="11776" max="11776" width="13.7109375" style="42" customWidth="1"/>
    <col min="11777" max="11777" width="8.7109375" style="42" customWidth="1"/>
    <col min="11778" max="11778" width="9.5703125" style="42" customWidth="1"/>
    <col min="11779" max="11780" width="8.7109375" style="42" customWidth="1"/>
    <col min="11781" max="11781" width="9.7109375" style="42" customWidth="1"/>
    <col min="11782" max="11784" width="8.7109375" style="42" customWidth="1"/>
    <col min="11785" max="11785" width="8.85546875" style="42" customWidth="1"/>
    <col min="11786" max="11792" width="8.7109375" style="42" customWidth="1"/>
    <col min="11793" max="11793" width="10.42578125" style="42" customWidth="1"/>
    <col min="11794" max="11794" width="8.7109375" style="42" customWidth="1"/>
    <col min="11795" max="11795" width="9.85546875" style="42" customWidth="1"/>
    <col min="11796" max="11796" width="11.28515625" style="42" customWidth="1"/>
    <col min="11797" max="11797" width="13" style="42" customWidth="1"/>
    <col min="11798" max="11798" width="11.28515625" style="42" customWidth="1"/>
    <col min="11799" max="11799" width="27.140625" style="42" customWidth="1"/>
    <col min="11800" max="11800" width="11.28515625" style="42"/>
    <col min="11801" max="11801" width="15.85546875" style="42" customWidth="1"/>
    <col min="11802" max="11802" width="9.7109375" style="42" customWidth="1"/>
    <col min="11803" max="11803" width="12.42578125" style="42" customWidth="1"/>
    <col min="11804" max="12031" width="11.28515625" style="42"/>
    <col min="12032" max="12032" width="13.7109375" style="42" customWidth="1"/>
    <col min="12033" max="12033" width="8.7109375" style="42" customWidth="1"/>
    <col min="12034" max="12034" width="9.5703125" style="42" customWidth="1"/>
    <col min="12035" max="12036" width="8.7109375" style="42" customWidth="1"/>
    <col min="12037" max="12037" width="9.7109375" style="42" customWidth="1"/>
    <col min="12038" max="12040" width="8.7109375" style="42" customWidth="1"/>
    <col min="12041" max="12041" width="8.85546875" style="42" customWidth="1"/>
    <col min="12042" max="12048" width="8.7109375" style="42" customWidth="1"/>
    <col min="12049" max="12049" width="10.42578125" style="42" customWidth="1"/>
    <col min="12050" max="12050" width="8.7109375" style="42" customWidth="1"/>
    <col min="12051" max="12051" width="9.85546875" style="42" customWidth="1"/>
    <col min="12052" max="12052" width="11.28515625" style="42" customWidth="1"/>
    <col min="12053" max="12053" width="13" style="42" customWidth="1"/>
    <col min="12054" max="12054" width="11.28515625" style="42" customWidth="1"/>
    <col min="12055" max="12055" width="27.140625" style="42" customWidth="1"/>
    <col min="12056" max="12056" width="11.28515625" style="42"/>
    <col min="12057" max="12057" width="15.85546875" style="42" customWidth="1"/>
    <col min="12058" max="12058" width="9.7109375" style="42" customWidth="1"/>
    <col min="12059" max="12059" width="12.42578125" style="42" customWidth="1"/>
    <col min="12060" max="12287" width="11.28515625" style="42"/>
    <col min="12288" max="12288" width="13.7109375" style="42" customWidth="1"/>
    <col min="12289" max="12289" width="8.7109375" style="42" customWidth="1"/>
    <col min="12290" max="12290" width="9.5703125" style="42" customWidth="1"/>
    <col min="12291" max="12292" width="8.7109375" style="42" customWidth="1"/>
    <col min="12293" max="12293" width="9.7109375" style="42" customWidth="1"/>
    <col min="12294" max="12296" width="8.7109375" style="42" customWidth="1"/>
    <col min="12297" max="12297" width="8.85546875" style="42" customWidth="1"/>
    <col min="12298" max="12304" width="8.7109375" style="42" customWidth="1"/>
    <col min="12305" max="12305" width="10.42578125" style="42" customWidth="1"/>
    <col min="12306" max="12306" width="8.7109375" style="42" customWidth="1"/>
    <col min="12307" max="12307" width="9.85546875" style="42" customWidth="1"/>
    <col min="12308" max="12308" width="11.28515625" style="42" customWidth="1"/>
    <col min="12309" max="12309" width="13" style="42" customWidth="1"/>
    <col min="12310" max="12310" width="11.28515625" style="42" customWidth="1"/>
    <col min="12311" max="12311" width="27.140625" style="42" customWidth="1"/>
    <col min="12312" max="12312" width="11.28515625" style="42"/>
    <col min="12313" max="12313" width="15.85546875" style="42" customWidth="1"/>
    <col min="12314" max="12314" width="9.7109375" style="42" customWidth="1"/>
    <col min="12315" max="12315" width="12.42578125" style="42" customWidth="1"/>
    <col min="12316" max="12543" width="11.28515625" style="42"/>
    <col min="12544" max="12544" width="13.7109375" style="42" customWidth="1"/>
    <col min="12545" max="12545" width="8.7109375" style="42" customWidth="1"/>
    <col min="12546" max="12546" width="9.5703125" style="42" customWidth="1"/>
    <col min="12547" max="12548" width="8.7109375" style="42" customWidth="1"/>
    <col min="12549" max="12549" width="9.7109375" style="42" customWidth="1"/>
    <col min="12550" max="12552" width="8.7109375" style="42" customWidth="1"/>
    <col min="12553" max="12553" width="8.85546875" style="42" customWidth="1"/>
    <col min="12554" max="12560" width="8.7109375" style="42" customWidth="1"/>
    <col min="12561" max="12561" width="10.42578125" style="42" customWidth="1"/>
    <col min="12562" max="12562" width="8.7109375" style="42" customWidth="1"/>
    <col min="12563" max="12563" width="9.85546875" style="42" customWidth="1"/>
    <col min="12564" max="12564" width="11.28515625" style="42" customWidth="1"/>
    <col min="12565" max="12565" width="13" style="42" customWidth="1"/>
    <col min="12566" max="12566" width="11.28515625" style="42" customWidth="1"/>
    <col min="12567" max="12567" width="27.140625" style="42" customWidth="1"/>
    <col min="12568" max="12568" width="11.28515625" style="42"/>
    <col min="12569" max="12569" width="15.85546875" style="42" customWidth="1"/>
    <col min="12570" max="12570" width="9.7109375" style="42" customWidth="1"/>
    <col min="12571" max="12571" width="12.42578125" style="42" customWidth="1"/>
    <col min="12572" max="12799" width="11.28515625" style="42"/>
    <col min="12800" max="12800" width="13.7109375" style="42" customWidth="1"/>
    <col min="12801" max="12801" width="8.7109375" style="42" customWidth="1"/>
    <col min="12802" max="12802" width="9.5703125" style="42" customWidth="1"/>
    <col min="12803" max="12804" width="8.7109375" style="42" customWidth="1"/>
    <col min="12805" max="12805" width="9.7109375" style="42" customWidth="1"/>
    <col min="12806" max="12808" width="8.7109375" style="42" customWidth="1"/>
    <col min="12809" max="12809" width="8.85546875" style="42" customWidth="1"/>
    <col min="12810" max="12816" width="8.7109375" style="42" customWidth="1"/>
    <col min="12817" max="12817" width="10.42578125" style="42" customWidth="1"/>
    <col min="12818" max="12818" width="8.7109375" style="42" customWidth="1"/>
    <col min="12819" max="12819" width="9.85546875" style="42" customWidth="1"/>
    <col min="12820" max="12820" width="11.28515625" style="42" customWidth="1"/>
    <col min="12821" max="12821" width="13" style="42" customWidth="1"/>
    <col min="12822" max="12822" width="11.28515625" style="42" customWidth="1"/>
    <col min="12823" max="12823" width="27.140625" style="42" customWidth="1"/>
    <col min="12824" max="12824" width="11.28515625" style="42"/>
    <col min="12825" max="12825" width="15.85546875" style="42" customWidth="1"/>
    <col min="12826" max="12826" width="9.7109375" style="42" customWidth="1"/>
    <col min="12827" max="12827" width="12.42578125" style="42" customWidth="1"/>
    <col min="12828" max="13055" width="11.28515625" style="42"/>
    <col min="13056" max="13056" width="13.7109375" style="42" customWidth="1"/>
    <col min="13057" max="13057" width="8.7109375" style="42" customWidth="1"/>
    <col min="13058" max="13058" width="9.5703125" style="42" customWidth="1"/>
    <col min="13059" max="13060" width="8.7109375" style="42" customWidth="1"/>
    <col min="13061" max="13061" width="9.7109375" style="42" customWidth="1"/>
    <col min="13062" max="13064" width="8.7109375" style="42" customWidth="1"/>
    <col min="13065" max="13065" width="8.85546875" style="42" customWidth="1"/>
    <col min="13066" max="13072" width="8.7109375" style="42" customWidth="1"/>
    <col min="13073" max="13073" width="10.42578125" style="42" customWidth="1"/>
    <col min="13074" max="13074" width="8.7109375" style="42" customWidth="1"/>
    <col min="13075" max="13075" width="9.85546875" style="42" customWidth="1"/>
    <col min="13076" max="13076" width="11.28515625" style="42" customWidth="1"/>
    <col min="13077" max="13077" width="13" style="42" customWidth="1"/>
    <col min="13078" max="13078" width="11.28515625" style="42" customWidth="1"/>
    <col min="13079" max="13079" width="27.140625" style="42" customWidth="1"/>
    <col min="13080" max="13080" width="11.28515625" style="42"/>
    <col min="13081" max="13081" width="15.85546875" style="42" customWidth="1"/>
    <col min="13082" max="13082" width="9.7109375" style="42" customWidth="1"/>
    <col min="13083" max="13083" width="12.42578125" style="42" customWidth="1"/>
    <col min="13084" max="13311" width="11.28515625" style="42"/>
    <col min="13312" max="13312" width="13.7109375" style="42" customWidth="1"/>
    <col min="13313" max="13313" width="8.7109375" style="42" customWidth="1"/>
    <col min="13314" max="13314" width="9.5703125" style="42" customWidth="1"/>
    <col min="13315" max="13316" width="8.7109375" style="42" customWidth="1"/>
    <col min="13317" max="13317" width="9.7109375" style="42" customWidth="1"/>
    <col min="13318" max="13320" width="8.7109375" style="42" customWidth="1"/>
    <col min="13321" max="13321" width="8.85546875" style="42" customWidth="1"/>
    <col min="13322" max="13328" width="8.7109375" style="42" customWidth="1"/>
    <col min="13329" max="13329" width="10.42578125" style="42" customWidth="1"/>
    <col min="13330" max="13330" width="8.7109375" style="42" customWidth="1"/>
    <col min="13331" max="13331" width="9.85546875" style="42" customWidth="1"/>
    <col min="13332" max="13332" width="11.28515625" style="42" customWidth="1"/>
    <col min="13333" max="13333" width="13" style="42" customWidth="1"/>
    <col min="13334" max="13334" width="11.28515625" style="42" customWidth="1"/>
    <col min="13335" max="13335" width="27.140625" style="42" customWidth="1"/>
    <col min="13336" max="13336" width="11.28515625" style="42"/>
    <col min="13337" max="13337" width="15.85546875" style="42" customWidth="1"/>
    <col min="13338" max="13338" width="9.7109375" style="42" customWidth="1"/>
    <col min="13339" max="13339" width="12.42578125" style="42" customWidth="1"/>
    <col min="13340" max="13567" width="11.28515625" style="42"/>
    <col min="13568" max="13568" width="13.7109375" style="42" customWidth="1"/>
    <col min="13569" max="13569" width="8.7109375" style="42" customWidth="1"/>
    <col min="13570" max="13570" width="9.5703125" style="42" customWidth="1"/>
    <col min="13571" max="13572" width="8.7109375" style="42" customWidth="1"/>
    <col min="13573" max="13573" width="9.7109375" style="42" customWidth="1"/>
    <col min="13574" max="13576" width="8.7109375" style="42" customWidth="1"/>
    <col min="13577" max="13577" width="8.85546875" style="42" customWidth="1"/>
    <col min="13578" max="13584" width="8.7109375" style="42" customWidth="1"/>
    <col min="13585" max="13585" width="10.42578125" style="42" customWidth="1"/>
    <col min="13586" max="13586" width="8.7109375" style="42" customWidth="1"/>
    <col min="13587" max="13587" width="9.85546875" style="42" customWidth="1"/>
    <col min="13588" max="13588" width="11.28515625" style="42" customWidth="1"/>
    <col min="13589" max="13589" width="13" style="42" customWidth="1"/>
    <col min="13590" max="13590" width="11.28515625" style="42" customWidth="1"/>
    <col min="13591" max="13591" width="27.140625" style="42" customWidth="1"/>
    <col min="13592" max="13592" width="11.28515625" style="42"/>
    <col min="13593" max="13593" width="15.85546875" style="42" customWidth="1"/>
    <col min="13594" max="13594" width="9.7109375" style="42" customWidth="1"/>
    <col min="13595" max="13595" width="12.42578125" style="42" customWidth="1"/>
    <col min="13596" max="13823" width="11.28515625" style="42"/>
    <col min="13824" max="13824" width="13.7109375" style="42" customWidth="1"/>
    <col min="13825" max="13825" width="8.7109375" style="42" customWidth="1"/>
    <col min="13826" max="13826" width="9.5703125" style="42" customWidth="1"/>
    <col min="13827" max="13828" width="8.7109375" style="42" customWidth="1"/>
    <col min="13829" max="13829" width="9.7109375" style="42" customWidth="1"/>
    <col min="13830" max="13832" width="8.7109375" style="42" customWidth="1"/>
    <col min="13833" max="13833" width="8.85546875" style="42" customWidth="1"/>
    <col min="13834" max="13840" width="8.7109375" style="42" customWidth="1"/>
    <col min="13841" max="13841" width="10.42578125" style="42" customWidth="1"/>
    <col min="13842" max="13842" width="8.7109375" style="42" customWidth="1"/>
    <col min="13843" max="13843" width="9.85546875" style="42" customWidth="1"/>
    <col min="13844" max="13844" width="11.28515625" style="42" customWidth="1"/>
    <col min="13845" max="13845" width="13" style="42" customWidth="1"/>
    <col min="13846" max="13846" width="11.28515625" style="42" customWidth="1"/>
    <col min="13847" max="13847" width="27.140625" style="42" customWidth="1"/>
    <col min="13848" max="13848" width="11.28515625" style="42"/>
    <col min="13849" max="13849" width="15.85546875" style="42" customWidth="1"/>
    <col min="13850" max="13850" width="9.7109375" style="42" customWidth="1"/>
    <col min="13851" max="13851" width="12.42578125" style="42" customWidth="1"/>
    <col min="13852" max="14079" width="11.28515625" style="42"/>
    <col min="14080" max="14080" width="13.7109375" style="42" customWidth="1"/>
    <col min="14081" max="14081" width="8.7109375" style="42" customWidth="1"/>
    <col min="14082" max="14082" width="9.5703125" style="42" customWidth="1"/>
    <col min="14083" max="14084" width="8.7109375" style="42" customWidth="1"/>
    <col min="14085" max="14085" width="9.7109375" style="42" customWidth="1"/>
    <col min="14086" max="14088" width="8.7109375" style="42" customWidth="1"/>
    <col min="14089" max="14089" width="8.85546875" style="42" customWidth="1"/>
    <col min="14090" max="14096" width="8.7109375" style="42" customWidth="1"/>
    <col min="14097" max="14097" width="10.42578125" style="42" customWidth="1"/>
    <col min="14098" max="14098" width="8.7109375" style="42" customWidth="1"/>
    <col min="14099" max="14099" width="9.85546875" style="42" customWidth="1"/>
    <col min="14100" max="14100" width="11.28515625" style="42" customWidth="1"/>
    <col min="14101" max="14101" width="13" style="42" customWidth="1"/>
    <col min="14102" max="14102" width="11.28515625" style="42" customWidth="1"/>
    <col min="14103" max="14103" width="27.140625" style="42" customWidth="1"/>
    <col min="14104" max="14104" width="11.28515625" style="42"/>
    <col min="14105" max="14105" width="15.85546875" style="42" customWidth="1"/>
    <col min="14106" max="14106" width="9.7109375" style="42" customWidth="1"/>
    <col min="14107" max="14107" width="12.42578125" style="42" customWidth="1"/>
    <col min="14108" max="14335" width="11.28515625" style="42"/>
    <col min="14336" max="14336" width="13.7109375" style="42" customWidth="1"/>
    <col min="14337" max="14337" width="8.7109375" style="42" customWidth="1"/>
    <col min="14338" max="14338" width="9.5703125" style="42" customWidth="1"/>
    <col min="14339" max="14340" width="8.7109375" style="42" customWidth="1"/>
    <col min="14341" max="14341" width="9.7109375" style="42" customWidth="1"/>
    <col min="14342" max="14344" width="8.7109375" style="42" customWidth="1"/>
    <col min="14345" max="14345" width="8.85546875" style="42" customWidth="1"/>
    <col min="14346" max="14352" width="8.7109375" style="42" customWidth="1"/>
    <col min="14353" max="14353" width="10.42578125" style="42" customWidth="1"/>
    <col min="14354" max="14354" width="8.7109375" style="42" customWidth="1"/>
    <col min="14355" max="14355" width="9.85546875" style="42" customWidth="1"/>
    <col min="14356" max="14356" width="11.28515625" style="42" customWidth="1"/>
    <col min="14357" max="14357" width="13" style="42" customWidth="1"/>
    <col min="14358" max="14358" width="11.28515625" style="42" customWidth="1"/>
    <col min="14359" max="14359" width="27.140625" style="42" customWidth="1"/>
    <col min="14360" max="14360" width="11.28515625" style="42"/>
    <col min="14361" max="14361" width="15.85546875" style="42" customWidth="1"/>
    <col min="14362" max="14362" width="9.7109375" style="42" customWidth="1"/>
    <col min="14363" max="14363" width="12.42578125" style="42" customWidth="1"/>
    <col min="14364" max="14591" width="11.28515625" style="42"/>
    <col min="14592" max="14592" width="13.7109375" style="42" customWidth="1"/>
    <col min="14593" max="14593" width="8.7109375" style="42" customWidth="1"/>
    <col min="14594" max="14594" width="9.5703125" style="42" customWidth="1"/>
    <col min="14595" max="14596" width="8.7109375" style="42" customWidth="1"/>
    <col min="14597" max="14597" width="9.7109375" style="42" customWidth="1"/>
    <col min="14598" max="14600" width="8.7109375" style="42" customWidth="1"/>
    <col min="14601" max="14601" width="8.85546875" style="42" customWidth="1"/>
    <col min="14602" max="14608" width="8.7109375" style="42" customWidth="1"/>
    <col min="14609" max="14609" width="10.42578125" style="42" customWidth="1"/>
    <col min="14610" max="14610" width="8.7109375" style="42" customWidth="1"/>
    <col min="14611" max="14611" width="9.85546875" style="42" customWidth="1"/>
    <col min="14612" max="14612" width="11.28515625" style="42" customWidth="1"/>
    <col min="14613" max="14613" width="13" style="42" customWidth="1"/>
    <col min="14614" max="14614" width="11.28515625" style="42" customWidth="1"/>
    <col min="14615" max="14615" width="27.140625" style="42" customWidth="1"/>
    <col min="14616" max="14616" width="11.28515625" style="42"/>
    <col min="14617" max="14617" width="15.85546875" style="42" customWidth="1"/>
    <col min="14618" max="14618" width="9.7109375" style="42" customWidth="1"/>
    <col min="14619" max="14619" width="12.42578125" style="42" customWidth="1"/>
    <col min="14620" max="14847" width="11.28515625" style="42"/>
    <col min="14848" max="14848" width="13.7109375" style="42" customWidth="1"/>
    <col min="14849" max="14849" width="8.7109375" style="42" customWidth="1"/>
    <col min="14850" max="14850" width="9.5703125" style="42" customWidth="1"/>
    <col min="14851" max="14852" width="8.7109375" style="42" customWidth="1"/>
    <col min="14853" max="14853" width="9.7109375" style="42" customWidth="1"/>
    <col min="14854" max="14856" width="8.7109375" style="42" customWidth="1"/>
    <col min="14857" max="14857" width="8.85546875" style="42" customWidth="1"/>
    <col min="14858" max="14864" width="8.7109375" style="42" customWidth="1"/>
    <col min="14865" max="14865" width="10.42578125" style="42" customWidth="1"/>
    <col min="14866" max="14866" width="8.7109375" style="42" customWidth="1"/>
    <col min="14867" max="14867" width="9.85546875" style="42" customWidth="1"/>
    <col min="14868" max="14868" width="11.28515625" style="42" customWidth="1"/>
    <col min="14869" max="14869" width="13" style="42" customWidth="1"/>
    <col min="14870" max="14870" width="11.28515625" style="42" customWidth="1"/>
    <col min="14871" max="14871" width="27.140625" style="42" customWidth="1"/>
    <col min="14872" max="14872" width="11.28515625" style="42"/>
    <col min="14873" max="14873" width="15.85546875" style="42" customWidth="1"/>
    <col min="14874" max="14874" width="9.7109375" style="42" customWidth="1"/>
    <col min="14875" max="14875" width="12.42578125" style="42" customWidth="1"/>
    <col min="14876" max="15103" width="11.28515625" style="42"/>
    <col min="15104" max="15104" width="13.7109375" style="42" customWidth="1"/>
    <col min="15105" max="15105" width="8.7109375" style="42" customWidth="1"/>
    <col min="15106" max="15106" width="9.5703125" style="42" customWidth="1"/>
    <col min="15107" max="15108" width="8.7109375" style="42" customWidth="1"/>
    <col min="15109" max="15109" width="9.7109375" style="42" customWidth="1"/>
    <col min="15110" max="15112" width="8.7109375" style="42" customWidth="1"/>
    <col min="15113" max="15113" width="8.85546875" style="42" customWidth="1"/>
    <col min="15114" max="15120" width="8.7109375" style="42" customWidth="1"/>
    <col min="15121" max="15121" width="10.42578125" style="42" customWidth="1"/>
    <col min="15122" max="15122" width="8.7109375" style="42" customWidth="1"/>
    <col min="15123" max="15123" width="9.85546875" style="42" customWidth="1"/>
    <col min="15124" max="15124" width="11.28515625" style="42" customWidth="1"/>
    <col min="15125" max="15125" width="13" style="42" customWidth="1"/>
    <col min="15126" max="15126" width="11.28515625" style="42" customWidth="1"/>
    <col min="15127" max="15127" width="27.140625" style="42" customWidth="1"/>
    <col min="15128" max="15128" width="11.28515625" style="42"/>
    <col min="15129" max="15129" width="15.85546875" style="42" customWidth="1"/>
    <col min="15130" max="15130" width="9.7109375" style="42" customWidth="1"/>
    <col min="15131" max="15131" width="12.42578125" style="42" customWidth="1"/>
    <col min="15132" max="15359" width="11.28515625" style="42"/>
    <col min="15360" max="15360" width="13.7109375" style="42" customWidth="1"/>
    <col min="15361" max="15361" width="8.7109375" style="42" customWidth="1"/>
    <col min="15362" max="15362" width="9.5703125" style="42" customWidth="1"/>
    <col min="15363" max="15364" width="8.7109375" style="42" customWidth="1"/>
    <col min="15365" max="15365" width="9.7109375" style="42" customWidth="1"/>
    <col min="15366" max="15368" width="8.7109375" style="42" customWidth="1"/>
    <col min="15369" max="15369" width="8.85546875" style="42" customWidth="1"/>
    <col min="15370" max="15376" width="8.7109375" style="42" customWidth="1"/>
    <col min="15377" max="15377" width="10.42578125" style="42" customWidth="1"/>
    <col min="15378" max="15378" width="8.7109375" style="42" customWidth="1"/>
    <col min="15379" max="15379" width="9.85546875" style="42" customWidth="1"/>
    <col min="15380" max="15380" width="11.28515625" style="42" customWidth="1"/>
    <col min="15381" max="15381" width="13" style="42" customWidth="1"/>
    <col min="15382" max="15382" width="11.28515625" style="42" customWidth="1"/>
    <col min="15383" max="15383" width="27.140625" style="42" customWidth="1"/>
    <col min="15384" max="15384" width="11.28515625" style="42"/>
    <col min="15385" max="15385" width="15.85546875" style="42" customWidth="1"/>
    <col min="15386" max="15386" width="9.7109375" style="42" customWidth="1"/>
    <col min="15387" max="15387" width="12.42578125" style="42" customWidth="1"/>
    <col min="15388" max="15615" width="11.28515625" style="42"/>
    <col min="15616" max="15616" width="13.7109375" style="42" customWidth="1"/>
    <col min="15617" max="15617" width="8.7109375" style="42" customWidth="1"/>
    <col min="15618" max="15618" width="9.5703125" style="42" customWidth="1"/>
    <col min="15619" max="15620" width="8.7109375" style="42" customWidth="1"/>
    <col min="15621" max="15621" width="9.7109375" style="42" customWidth="1"/>
    <col min="15622" max="15624" width="8.7109375" style="42" customWidth="1"/>
    <col min="15625" max="15625" width="8.85546875" style="42" customWidth="1"/>
    <col min="15626" max="15632" width="8.7109375" style="42" customWidth="1"/>
    <col min="15633" max="15633" width="10.42578125" style="42" customWidth="1"/>
    <col min="15634" max="15634" width="8.7109375" style="42" customWidth="1"/>
    <col min="15635" max="15635" width="9.85546875" style="42" customWidth="1"/>
    <col min="15636" max="15636" width="11.28515625" style="42" customWidth="1"/>
    <col min="15637" max="15637" width="13" style="42" customWidth="1"/>
    <col min="15638" max="15638" width="11.28515625" style="42" customWidth="1"/>
    <col min="15639" max="15639" width="27.140625" style="42" customWidth="1"/>
    <col min="15640" max="15640" width="11.28515625" style="42"/>
    <col min="15641" max="15641" width="15.85546875" style="42" customWidth="1"/>
    <col min="15642" max="15642" width="9.7109375" style="42" customWidth="1"/>
    <col min="15643" max="15643" width="12.42578125" style="42" customWidth="1"/>
    <col min="15644" max="15871" width="11.28515625" style="42"/>
    <col min="15872" max="15872" width="13.7109375" style="42" customWidth="1"/>
    <col min="15873" max="15873" width="8.7109375" style="42" customWidth="1"/>
    <col min="15874" max="15874" width="9.5703125" style="42" customWidth="1"/>
    <col min="15875" max="15876" width="8.7109375" style="42" customWidth="1"/>
    <col min="15877" max="15877" width="9.7109375" style="42" customWidth="1"/>
    <col min="15878" max="15880" width="8.7109375" style="42" customWidth="1"/>
    <col min="15881" max="15881" width="8.85546875" style="42" customWidth="1"/>
    <col min="15882" max="15888" width="8.7109375" style="42" customWidth="1"/>
    <col min="15889" max="15889" width="10.42578125" style="42" customWidth="1"/>
    <col min="15890" max="15890" width="8.7109375" style="42" customWidth="1"/>
    <col min="15891" max="15891" width="9.85546875" style="42" customWidth="1"/>
    <col min="15892" max="15892" width="11.28515625" style="42" customWidth="1"/>
    <col min="15893" max="15893" width="13" style="42" customWidth="1"/>
    <col min="15894" max="15894" width="11.28515625" style="42" customWidth="1"/>
    <col min="15895" max="15895" width="27.140625" style="42" customWidth="1"/>
    <col min="15896" max="15896" width="11.28515625" style="42"/>
    <col min="15897" max="15897" width="15.85546875" style="42" customWidth="1"/>
    <col min="15898" max="15898" width="9.7109375" style="42" customWidth="1"/>
    <col min="15899" max="15899" width="12.42578125" style="42" customWidth="1"/>
    <col min="15900" max="16127" width="11.28515625" style="42"/>
    <col min="16128" max="16128" width="13.7109375" style="42" customWidth="1"/>
    <col min="16129" max="16129" width="8.7109375" style="42" customWidth="1"/>
    <col min="16130" max="16130" width="9.5703125" style="42" customWidth="1"/>
    <col min="16131" max="16132" width="8.7109375" style="42" customWidth="1"/>
    <col min="16133" max="16133" width="9.7109375" style="42" customWidth="1"/>
    <col min="16134" max="16136" width="8.7109375" style="42" customWidth="1"/>
    <col min="16137" max="16137" width="8.85546875" style="42" customWidth="1"/>
    <col min="16138" max="16144" width="8.7109375" style="42" customWidth="1"/>
    <col min="16145" max="16145" width="10.42578125" style="42" customWidth="1"/>
    <col min="16146" max="16146" width="8.7109375" style="42" customWidth="1"/>
    <col min="16147" max="16147" width="9.85546875" style="42" customWidth="1"/>
    <col min="16148" max="16148" width="11.28515625" style="42" customWidth="1"/>
    <col min="16149" max="16149" width="13" style="42" customWidth="1"/>
    <col min="16150" max="16150" width="11.28515625" style="42" customWidth="1"/>
    <col min="16151" max="16151" width="27.140625" style="42" customWidth="1"/>
    <col min="16152" max="16152" width="11.28515625" style="42"/>
    <col min="16153" max="16153" width="15.85546875" style="42" customWidth="1"/>
    <col min="16154" max="16154" width="9.7109375" style="42" customWidth="1"/>
    <col min="16155" max="16155" width="12.42578125" style="42" customWidth="1"/>
    <col min="16156" max="16384" width="11.28515625" style="42"/>
  </cols>
  <sheetData>
    <row r="1" spans="1:41" ht="12.75" customHeight="1" x14ac:dyDescent="0.2">
      <c r="A1" s="340" t="s">
        <v>208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</row>
    <row r="2" spans="1:41" ht="12.75" customHeight="1" x14ac:dyDescent="0.25">
      <c r="A2" s="326" t="s">
        <v>209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0"/>
      <c r="X2" s="30"/>
      <c r="Z2" s="30"/>
      <c r="AD2" s="31"/>
      <c r="AE2" s="30"/>
      <c r="AF2" s="31"/>
      <c r="AG2" s="31"/>
      <c r="AH2" s="30"/>
      <c r="AI2" s="31"/>
      <c r="AJ2" s="31"/>
      <c r="AK2" s="31"/>
      <c r="AL2" s="31"/>
      <c r="AM2" s="31"/>
      <c r="AN2" s="31"/>
      <c r="AO2" s="31"/>
    </row>
    <row r="3" spans="1:41" ht="12.75" customHeight="1" thickBot="1" x14ac:dyDescent="0.3">
      <c r="A3" s="338"/>
      <c r="B3" s="338"/>
      <c r="C3" s="338"/>
      <c r="D3" s="338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339"/>
      <c r="T3" s="339"/>
      <c r="U3" s="339"/>
      <c r="V3" s="339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</row>
    <row r="4" spans="1:41" ht="14.25" customHeight="1" thickTop="1" x14ac:dyDescent="0.25">
      <c r="A4" s="355" t="s">
        <v>19</v>
      </c>
      <c r="B4" s="244" t="s">
        <v>85</v>
      </c>
      <c r="C4" s="333" t="s">
        <v>146</v>
      </c>
      <c r="D4" s="244" t="s">
        <v>147</v>
      </c>
      <c r="E4" s="244"/>
      <c r="F4" s="244"/>
      <c r="G4" s="244"/>
      <c r="H4" s="337" t="s">
        <v>148</v>
      </c>
      <c r="I4" s="337"/>
      <c r="J4" s="337"/>
      <c r="K4" s="337"/>
      <c r="L4" s="337"/>
      <c r="M4" s="337"/>
      <c r="N4" s="337"/>
      <c r="O4" s="337"/>
      <c r="P4" s="244" t="s">
        <v>149</v>
      </c>
      <c r="Q4" s="244"/>
      <c r="R4" s="244"/>
      <c r="S4" s="244"/>
      <c r="T4" s="333" t="s">
        <v>150</v>
      </c>
      <c r="U4" s="350" t="s">
        <v>70</v>
      </c>
      <c r="V4" s="363" t="s">
        <v>23</v>
      </c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1" ht="14.25" customHeight="1" x14ac:dyDescent="0.3">
      <c r="A5" s="356"/>
      <c r="B5" s="245"/>
      <c r="C5" s="334"/>
      <c r="D5" s="336"/>
      <c r="E5" s="336"/>
      <c r="F5" s="336"/>
      <c r="G5" s="336"/>
      <c r="H5" s="354" t="s">
        <v>151</v>
      </c>
      <c r="I5" s="354"/>
      <c r="J5" s="354"/>
      <c r="K5" s="354"/>
      <c r="L5" s="354" t="s">
        <v>152</v>
      </c>
      <c r="M5" s="354"/>
      <c r="N5" s="354"/>
      <c r="O5" s="354"/>
      <c r="P5" s="336"/>
      <c r="Q5" s="336"/>
      <c r="R5" s="336"/>
      <c r="S5" s="336"/>
      <c r="T5" s="334"/>
      <c r="U5" s="351"/>
      <c r="V5" s="364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2"/>
    </row>
    <row r="6" spans="1:41" ht="14.25" customHeight="1" x14ac:dyDescent="0.25">
      <c r="A6" s="356"/>
      <c r="B6" s="245"/>
      <c r="C6" s="334"/>
      <c r="D6" s="135" t="s">
        <v>153</v>
      </c>
      <c r="E6" s="135" t="s">
        <v>154</v>
      </c>
      <c r="F6" s="135" t="s">
        <v>155</v>
      </c>
      <c r="G6" s="135" t="s">
        <v>88</v>
      </c>
      <c r="H6" s="135" t="s">
        <v>153</v>
      </c>
      <c r="I6" s="135" t="s">
        <v>154</v>
      </c>
      <c r="J6" s="135" t="s">
        <v>155</v>
      </c>
      <c r="K6" s="135" t="s">
        <v>156</v>
      </c>
      <c r="L6" s="135" t="s">
        <v>153</v>
      </c>
      <c r="M6" s="135" t="s">
        <v>154</v>
      </c>
      <c r="N6" s="135" t="s">
        <v>155</v>
      </c>
      <c r="O6" s="135" t="s">
        <v>156</v>
      </c>
      <c r="P6" s="136" t="s">
        <v>153</v>
      </c>
      <c r="Q6" s="136" t="s">
        <v>157</v>
      </c>
      <c r="R6" s="136" t="s">
        <v>155</v>
      </c>
      <c r="S6" s="136" t="s">
        <v>76</v>
      </c>
      <c r="T6" s="334"/>
      <c r="U6" s="351"/>
      <c r="V6" s="364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</row>
    <row r="7" spans="1:41" ht="14.25" customHeight="1" x14ac:dyDescent="0.25">
      <c r="A7" s="356"/>
      <c r="B7" s="245"/>
      <c r="C7" s="334"/>
      <c r="D7" s="353" t="s">
        <v>158</v>
      </c>
      <c r="E7" s="353"/>
      <c r="F7" s="353"/>
      <c r="G7" s="353"/>
      <c r="H7" s="354" t="s">
        <v>159</v>
      </c>
      <c r="I7" s="354"/>
      <c r="J7" s="354"/>
      <c r="K7" s="354"/>
      <c r="L7" s="354"/>
      <c r="M7" s="354"/>
      <c r="N7" s="354"/>
      <c r="O7" s="354"/>
      <c r="P7" s="353" t="s">
        <v>49</v>
      </c>
      <c r="Q7" s="353"/>
      <c r="R7" s="353"/>
      <c r="S7" s="353"/>
      <c r="T7" s="334"/>
      <c r="U7" s="351"/>
      <c r="V7" s="364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</row>
    <row r="8" spans="1:41" ht="14.25" customHeight="1" x14ac:dyDescent="0.25">
      <c r="A8" s="356"/>
      <c r="B8" s="245"/>
      <c r="C8" s="334"/>
      <c r="D8" s="336"/>
      <c r="E8" s="336"/>
      <c r="F8" s="336"/>
      <c r="G8" s="336"/>
      <c r="H8" s="354" t="s">
        <v>138</v>
      </c>
      <c r="I8" s="354"/>
      <c r="J8" s="354"/>
      <c r="K8" s="354"/>
      <c r="L8" s="354" t="s">
        <v>160</v>
      </c>
      <c r="M8" s="354"/>
      <c r="N8" s="354"/>
      <c r="O8" s="354"/>
      <c r="P8" s="336"/>
      <c r="Q8" s="336"/>
      <c r="R8" s="336"/>
      <c r="S8" s="336"/>
      <c r="T8" s="334"/>
      <c r="U8" s="351"/>
      <c r="V8" s="364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</row>
    <row r="9" spans="1:41" ht="20.25" customHeight="1" thickBot="1" x14ac:dyDescent="0.3">
      <c r="A9" s="357"/>
      <c r="B9" s="246"/>
      <c r="C9" s="335"/>
      <c r="D9" s="137" t="s">
        <v>120</v>
      </c>
      <c r="E9" s="137" t="s">
        <v>121</v>
      </c>
      <c r="F9" s="138" t="s">
        <v>122</v>
      </c>
      <c r="G9" s="137" t="s">
        <v>49</v>
      </c>
      <c r="H9" s="137" t="s">
        <v>120</v>
      </c>
      <c r="I9" s="137" t="s">
        <v>121</v>
      </c>
      <c r="J9" s="138" t="s">
        <v>122</v>
      </c>
      <c r="K9" s="137" t="s">
        <v>49</v>
      </c>
      <c r="L9" s="137" t="s">
        <v>120</v>
      </c>
      <c r="M9" s="137" t="s">
        <v>121</v>
      </c>
      <c r="N9" s="138" t="s">
        <v>122</v>
      </c>
      <c r="O9" s="137" t="s">
        <v>49</v>
      </c>
      <c r="P9" s="137" t="s">
        <v>120</v>
      </c>
      <c r="Q9" s="137" t="s">
        <v>121</v>
      </c>
      <c r="R9" s="138" t="s">
        <v>122</v>
      </c>
      <c r="S9" s="137" t="s">
        <v>49</v>
      </c>
      <c r="T9" s="335"/>
      <c r="U9" s="352"/>
      <c r="V9" s="365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</row>
    <row r="10" spans="1:41" ht="14.25" customHeight="1" thickTop="1" x14ac:dyDescent="0.25">
      <c r="A10" s="346" t="s">
        <v>201</v>
      </c>
      <c r="B10" s="328" t="s">
        <v>87</v>
      </c>
      <c r="C10" s="141" t="s">
        <v>161</v>
      </c>
      <c r="D10" s="191">
        <v>4</v>
      </c>
      <c r="E10" s="191">
        <v>0</v>
      </c>
      <c r="F10" s="191">
        <v>0</v>
      </c>
      <c r="G10" s="191">
        <v>4</v>
      </c>
      <c r="H10" s="191">
        <v>10</v>
      </c>
      <c r="I10" s="191">
        <v>0</v>
      </c>
      <c r="J10" s="191">
        <v>0</v>
      </c>
      <c r="K10" s="191">
        <v>10</v>
      </c>
      <c r="L10" s="191">
        <v>28</v>
      </c>
      <c r="M10" s="191">
        <v>0</v>
      </c>
      <c r="N10" s="191">
        <v>0</v>
      </c>
      <c r="O10" s="191">
        <v>28</v>
      </c>
      <c r="P10" s="191">
        <f>D10+H10+L10</f>
        <v>42</v>
      </c>
      <c r="Q10" s="191">
        <f t="shared" ref="Q10:S11" si="0">E10+I10+M10</f>
        <v>0</v>
      </c>
      <c r="R10" s="191">
        <f t="shared" si="0"/>
        <v>0</v>
      </c>
      <c r="S10" s="191">
        <f t="shared" si="0"/>
        <v>42</v>
      </c>
      <c r="T10" s="141" t="s">
        <v>140</v>
      </c>
      <c r="U10" s="328" t="s">
        <v>163</v>
      </c>
      <c r="V10" s="330" t="s">
        <v>203</v>
      </c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</row>
    <row r="11" spans="1:41" ht="14.25" customHeight="1" x14ac:dyDescent="0.25">
      <c r="A11" s="342"/>
      <c r="B11" s="329"/>
      <c r="C11" s="192" t="s">
        <v>162</v>
      </c>
      <c r="D11" s="189">
        <v>0</v>
      </c>
      <c r="E11" s="189">
        <v>0</v>
      </c>
      <c r="F11" s="189">
        <v>0</v>
      </c>
      <c r="G11" s="189">
        <v>0</v>
      </c>
      <c r="H11" s="189">
        <v>3</v>
      </c>
      <c r="I11" s="189">
        <v>0</v>
      </c>
      <c r="J11" s="189">
        <v>0</v>
      </c>
      <c r="K11" s="189">
        <v>3</v>
      </c>
      <c r="L11" s="189">
        <v>2</v>
      </c>
      <c r="M11" s="189">
        <v>0</v>
      </c>
      <c r="N11" s="189">
        <v>0</v>
      </c>
      <c r="O11" s="189">
        <v>2</v>
      </c>
      <c r="P11" s="189">
        <f>D11+H11+L11</f>
        <v>5</v>
      </c>
      <c r="Q11" s="189">
        <f t="shared" si="0"/>
        <v>0</v>
      </c>
      <c r="R11" s="189">
        <f t="shared" si="0"/>
        <v>0</v>
      </c>
      <c r="S11" s="189">
        <f t="shared" si="0"/>
        <v>5</v>
      </c>
      <c r="T11" s="192" t="s">
        <v>141</v>
      </c>
      <c r="U11" s="329"/>
      <c r="V11" s="331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</row>
    <row r="12" spans="1:41" ht="14.25" customHeight="1" x14ac:dyDescent="0.25">
      <c r="A12" s="342"/>
      <c r="B12" s="329"/>
      <c r="C12" s="139" t="s">
        <v>88</v>
      </c>
      <c r="D12" s="119">
        <f>SUM(D10:D11)</f>
        <v>4</v>
      </c>
      <c r="E12" s="119">
        <f t="shared" ref="E12:O12" si="1">SUM(E10:E11)</f>
        <v>0</v>
      </c>
      <c r="F12" s="119">
        <f t="shared" si="1"/>
        <v>0</v>
      </c>
      <c r="G12" s="119">
        <f t="shared" si="1"/>
        <v>4</v>
      </c>
      <c r="H12" s="119">
        <f t="shared" si="1"/>
        <v>13</v>
      </c>
      <c r="I12" s="119">
        <f t="shared" si="1"/>
        <v>0</v>
      </c>
      <c r="J12" s="119">
        <f t="shared" si="1"/>
        <v>0</v>
      </c>
      <c r="K12" s="119">
        <f t="shared" si="1"/>
        <v>13</v>
      </c>
      <c r="L12" s="119">
        <f t="shared" si="1"/>
        <v>30</v>
      </c>
      <c r="M12" s="119">
        <f t="shared" si="1"/>
        <v>0</v>
      </c>
      <c r="N12" s="119">
        <f t="shared" si="1"/>
        <v>0</v>
      </c>
      <c r="O12" s="119">
        <f t="shared" si="1"/>
        <v>30</v>
      </c>
      <c r="P12" s="119">
        <f>SUM(P10:P11)</f>
        <v>47</v>
      </c>
      <c r="Q12" s="119">
        <f t="shared" ref="Q12:S12" si="2">SUM(Q10:Q11)</f>
        <v>0</v>
      </c>
      <c r="R12" s="119">
        <f t="shared" si="2"/>
        <v>0</v>
      </c>
      <c r="S12" s="119">
        <f t="shared" si="2"/>
        <v>47</v>
      </c>
      <c r="T12" s="139" t="s">
        <v>49</v>
      </c>
      <c r="U12" s="329"/>
      <c r="V12" s="331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1" ht="14.25" customHeight="1" x14ac:dyDescent="0.25">
      <c r="A13" s="342"/>
      <c r="B13" s="329" t="s">
        <v>89</v>
      </c>
      <c r="C13" s="109" t="s">
        <v>161</v>
      </c>
      <c r="D13" s="188">
        <v>0</v>
      </c>
      <c r="E13" s="188">
        <v>0</v>
      </c>
      <c r="F13" s="188">
        <v>0</v>
      </c>
      <c r="G13" s="188">
        <v>0</v>
      </c>
      <c r="H13" s="188">
        <v>17</v>
      </c>
      <c r="I13" s="188">
        <v>0</v>
      </c>
      <c r="J13" s="188">
        <v>0</v>
      </c>
      <c r="K13" s="188">
        <v>17</v>
      </c>
      <c r="L13" s="188">
        <v>39</v>
      </c>
      <c r="M13" s="188">
        <v>0</v>
      </c>
      <c r="N13" s="188">
        <v>0</v>
      </c>
      <c r="O13" s="188">
        <v>39</v>
      </c>
      <c r="P13" s="188">
        <f>D13+H13+L13</f>
        <v>56</v>
      </c>
      <c r="Q13" s="188">
        <f t="shared" ref="Q13:S14" si="3">E13+I13+M13</f>
        <v>0</v>
      </c>
      <c r="R13" s="188">
        <f t="shared" si="3"/>
        <v>0</v>
      </c>
      <c r="S13" s="188">
        <f t="shared" si="3"/>
        <v>56</v>
      </c>
      <c r="T13" s="109" t="s">
        <v>140</v>
      </c>
      <c r="U13" s="329" t="s">
        <v>164</v>
      </c>
      <c r="V13" s="331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41" ht="14.25" customHeight="1" x14ac:dyDescent="0.25">
      <c r="A14" s="342"/>
      <c r="B14" s="329"/>
      <c r="C14" s="192" t="s">
        <v>162</v>
      </c>
      <c r="D14" s="189">
        <v>0</v>
      </c>
      <c r="E14" s="189">
        <v>0</v>
      </c>
      <c r="F14" s="189">
        <v>0</v>
      </c>
      <c r="G14" s="189">
        <v>0</v>
      </c>
      <c r="H14" s="189">
        <v>2</v>
      </c>
      <c r="I14" s="189">
        <v>0</v>
      </c>
      <c r="J14" s="189">
        <v>0</v>
      </c>
      <c r="K14" s="189">
        <v>2</v>
      </c>
      <c r="L14" s="189">
        <v>2</v>
      </c>
      <c r="M14" s="189">
        <v>0</v>
      </c>
      <c r="N14" s="189">
        <v>0</v>
      </c>
      <c r="O14" s="189">
        <v>2</v>
      </c>
      <c r="P14" s="189">
        <f>D14+H14+L14</f>
        <v>4</v>
      </c>
      <c r="Q14" s="189">
        <f t="shared" si="3"/>
        <v>0</v>
      </c>
      <c r="R14" s="189">
        <f t="shared" si="3"/>
        <v>0</v>
      </c>
      <c r="S14" s="189">
        <f t="shared" si="3"/>
        <v>4</v>
      </c>
      <c r="T14" s="192" t="s">
        <v>141</v>
      </c>
      <c r="U14" s="329"/>
      <c r="V14" s="331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41" ht="14.25" customHeight="1" x14ac:dyDescent="0.25">
      <c r="A15" s="342"/>
      <c r="B15" s="329"/>
      <c r="C15" s="139" t="s">
        <v>88</v>
      </c>
      <c r="D15" s="119">
        <f>SUM(D13:D14)</f>
        <v>0</v>
      </c>
      <c r="E15" s="119">
        <f t="shared" ref="E15:O15" si="4">SUM(E13:E14)</f>
        <v>0</v>
      </c>
      <c r="F15" s="119">
        <f t="shared" si="4"/>
        <v>0</v>
      </c>
      <c r="G15" s="119">
        <f t="shared" si="4"/>
        <v>0</v>
      </c>
      <c r="H15" s="119">
        <f t="shared" si="4"/>
        <v>19</v>
      </c>
      <c r="I15" s="119">
        <f t="shared" si="4"/>
        <v>0</v>
      </c>
      <c r="J15" s="119">
        <f t="shared" si="4"/>
        <v>0</v>
      </c>
      <c r="K15" s="119">
        <f t="shared" si="4"/>
        <v>19</v>
      </c>
      <c r="L15" s="119">
        <f t="shared" si="4"/>
        <v>41</v>
      </c>
      <c r="M15" s="119">
        <f t="shared" si="4"/>
        <v>0</v>
      </c>
      <c r="N15" s="119">
        <f t="shared" si="4"/>
        <v>0</v>
      </c>
      <c r="O15" s="119">
        <f t="shared" si="4"/>
        <v>41</v>
      </c>
      <c r="P15" s="119">
        <f>SUM(P13:P14)</f>
        <v>60</v>
      </c>
      <c r="Q15" s="119">
        <f t="shared" ref="Q15:S15" si="5">SUM(Q13:Q14)</f>
        <v>0</v>
      </c>
      <c r="R15" s="119">
        <f t="shared" si="5"/>
        <v>0</v>
      </c>
      <c r="S15" s="119">
        <f t="shared" si="5"/>
        <v>60</v>
      </c>
      <c r="T15" s="139" t="s">
        <v>49</v>
      </c>
      <c r="U15" s="329"/>
      <c r="V15" s="331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41" ht="14.25" customHeight="1" x14ac:dyDescent="0.25">
      <c r="A16" s="342"/>
      <c r="B16" s="329" t="s">
        <v>88</v>
      </c>
      <c r="C16" s="109" t="s">
        <v>161</v>
      </c>
      <c r="D16" s="188">
        <f>D10+D13</f>
        <v>4</v>
      </c>
      <c r="E16" s="188">
        <f t="shared" ref="E16:O16" si="6">E10+E13</f>
        <v>0</v>
      </c>
      <c r="F16" s="188">
        <f t="shared" si="6"/>
        <v>0</v>
      </c>
      <c r="G16" s="188">
        <f t="shared" si="6"/>
        <v>4</v>
      </c>
      <c r="H16" s="188">
        <f t="shared" si="6"/>
        <v>27</v>
      </c>
      <c r="I16" s="188">
        <f t="shared" si="6"/>
        <v>0</v>
      </c>
      <c r="J16" s="188">
        <f t="shared" si="6"/>
        <v>0</v>
      </c>
      <c r="K16" s="188">
        <f t="shared" si="6"/>
        <v>27</v>
      </c>
      <c r="L16" s="188">
        <f t="shared" si="6"/>
        <v>67</v>
      </c>
      <c r="M16" s="188">
        <f t="shared" si="6"/>
        <v>0</v>
      </c>
      <c r="N16" s="188">
        <f t="shared" si="6"/>
        <v>0</v>
      </c>
      <c r="O16" s="188">
        <f t="shared" si="6"/>
        <v>67</v>
      </c>
      <c r="P16" s="188">
        <f>P10+P13</f>
        <v>98</v>
      </c>
      <c r="Q16" s="188">
        <f t="shared" ref="Q16:S16" si="7">Q10+Q13</f>
        <v>0</v>
      </c>
      <c r="R16" s="188">
        <f t="shared" si="7"/>
        <v>0</v>
      </c>
      <c r="S16" s="188">
        <f t="shared" si="7"/>
        <v>98</v>
      </c>
      <c r="T16" s="109" t="s">
        <v>140</v>
      </c>
      <c r="U16" s="329" t="s">
        <v>49</v>
      </c>
      <c r="V16" s="331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ht="14.25" customHeight="1" x14ac:dyDescent="0.25">
      <c r="A17" s="342"/>
      <c r="B17" s="329"/>
      <c r="C17" s="192" t="s">
        <v>162</v>
      </c>
      <c r="D17" s="189">
        <f>D11+D14</f>
        <v>0</v>
      </c>
      <c r="E17" s="189">
        <f t="shared" ref="E17:O17" si="8">E11+E14</f>
        <v>0</v>
      </c>
      <c r="F17" s="189">
        <f t="shared" si="8"/>
        <v>0</v>
      </c>
      <c r="G17" s="189">
        <f t="shared" si="8"/>
        <v>0</v>
      </c>
      <c r="H17" s="189">
        <f t="shared" si="8"/>
        <v>5</v>
      </c>
      <c r="I17" s="189">
        <f t="shared" si="8"/>
        <v>0</v>
      </c>
      <c r="J17" s="189">
        <f t="shared" si="8"/>
        <v>0</v>
      </c>
      <c r="K17" s="189">
        <f t="shared" si="8"/>
        <v>5</v>
      </c>
      <c r="L17" s="189">
        <f t="shared" si="8"/>
        <v>4</v>
      </c>
      <c r="M17" s="189">
        <f t="shared" si="8"/>
        <v>0</v>
      </c>
      <c r="N17" s="189">
        <f t="shared" si="8"/>
        <v>0</v>
      </c>
      <c r="O17" s="189">
        <f t="shared" si="8"/>
        <v>4</v>
      </c>
      <c r="P17" s="189">
        <f>P11+P14</f>
        <v>9</v>
      </c>
      <c r="Q17" s="189">
        <f t="shared" ref="Q17:S17" si="9">Q11+Q14</f>
        <v>0</v>
      </c>
      <c r="R17" s="189">
        <f t="shared" si="9"/>
        <v>0</v>
      </c>
      <c r="S17" s="189">
        <f t="shared" si="9"/>
        <v>9</v>
      </c>
      <c r="T17" s="192" t="s">
        <v>141</v>
      </c>
      <c r="U17" s="329"/>
      <c r="V17" s="331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ht="14.25" customHeight="1" thickBot="1" x14ac:dyDescent="0.3">
      <c r="A18" s="343"/>
      <c r="B18" s="345"/>
      <c r="C18" s="140" t="s">
        <v>88</v>
      </c>
      <c r="D18" s="128">
        <f>SUM(D16:D17)</f>
        <v>4</v>
      </c>
      <c r="E18" s="128">
        <f t="shared" ref="E18:O18" si="10">SUM(E16:E17)</f>
        <v>0</v>
      </c>
      <c r="F18" s="128">
        <f t="shared" si="10"/>
        <v>0</v>
      </c>
      <c r="G18" s="128">
        <f t="shared" si="10"/>
        <v>4</v>
      </c>
      <c r="H18" s="128">
        <f t="shared" si="10"/>
        <v>32</v>
      </c>
      <c r="I18" s="128">
        <f t="shared" si="10"/>
        <v>0</v>
      </c>
      <c r="J18" s="128">
        <f t="shared" si="10"/>
        <v>0</v>
      </c>
      <c r="K18" s="128">
        <f t="shared" si="10"/>
        <v>32</v>
      </c>
      <c r="L18" s="128">
        <f t="shared" si="10"/>
        <v>71</v>
      </c>
      <c r="M18" s="128">
        <f t="shared" si="10"/>
        <v>0</v>
      </c>
      <c r="N18" s="128">
        <f t="shared" si="10"/>
        <v>0</v>
      </c>
      <c r="O18" s="128">
        <f t="shared" si="10"/>
        <v>71</v>
      </c>
      <c r="P18" s="128">
        <f>SUM(P16:P17)</f>
        <v>107</v>
      </c>
      <c r="Q18" s="128">
        <f t="shared" ref="Q18:S18" si="11">SUM(Q16:Q17)</f>
        <v>0</v>
      </c>
      <c r="R18" s="128">
        <f t="shared" si="11"/>
        <v>0</v>
      </c>
      <c r="S18" s="128">
        <f t="shared" si="11"/>
        <v>107</v>
      </c>
      <c r="T18" s="140" t="s">
        <v>49</v>
      </c>
      <c r="U18" s="345"/>
      <c r="V18" s="332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s="33" customFormat="1" ht="13.5" customHeight="1" thickTop="1" x14ac:dyDescent="0.25">
      <c r="A19" s="341" t="s">
        <v>24</v>
      </c>
      <c r="B19" s="344" t="s">
        <v>87</v>
      </c>
      <c r="C19" s="169" t="s">
        <v>161</v>
      </c>
      <c r="D19" s="190">
        <v>40</v>
      </c>
      <c r="E19" s="190">
        <v>0</v>
      </c>
      <c r="F19" s="190">
        <v>0</v>
      </c>
      <c r="G19" s="190">
        <v>40</v>
      </c>
      <c r="H19" s="190">
        <v>39</v>
      </c>
      <c r="I19" s="190">
        <v>0</v>
      </c>
      <c r="J19" s="190">
        <v>0</v>
      </c>
      <c r="K19" s="190">
        <v>39</v>
      </c>
      <c r="L19" s="190">
        <v>22</v>
      </c>
      <c r="M19" s="190">
        <v>0</v>
      </c>
      <c r="N19" s="190">
        <v>3</v>
      </c>
      <c r="O19" s="190">
        <v>25</v>
      </c>
      <c r="P19" s="190">
        <f>D19+H19+L19</f>
        <v>101</v>
      </c>
      <c r="Q19" s="190">
        <f t="shared" ref="Q19:S20" si="12">E19+I19+M19</f>
        <v>0</v>
      </c>
      <c r="R19" s="190">
        <f t="shared" si="12"/>
        <v>3</v>
      </c>
      <c r="S19" s="190">
        <f t="shared" si="12"/>
        <v>104</v>
      </c>
      <c r="T19" s="169" t="s">
        <v>140</v>
      </c>
      <c r="U19" s="344" t="s">
        <v>163</v>
      </c>
      <c r="V19" s="331" t="s">
        <v>25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s="33" customFormat="1" ht="13.5" customHeight="1" x14ac:dyDescent="0.25">
      <c r="A20" s="342"/>
      <c r="B20" s="329"/>
      <c r="C20" s="192" t="s">
        <v>162</v>
      </c>
      <c r="D20" s="189">
        <v>0</v>
      </c>
      <c r="E20" s="189">
        <v>0</v>
      </c>
      <c r="F20" s="189">
        <v>0</v>
      </c>
      <c r="G20" s="189">
        <v>0</v>
      </c>
      <c r="H20" s="189">
        <v>1</v>
      </c>
      <c r="I20" s="189">
        <v>0</v>
      </c>
      <c r="J20" s="189">
        <v>0</v>
      </c>
      <c r="K20" s="189">
        <v>1</v>
      </c>
      <c r="L20" s="189">
        <v>0</v>
      </c>
      <c r="M20" s="189">
        <v>0</v>
      </c>
      <c r="N20" s="189">
        <v>0</v>
      </c>
      <c r="O20" s="189">
        <v>0</v>
      </c>
      <c r="P20" s="189">
        <f>D20+H20+L20</f>
        <v>1</v>
      </c>
      <c r="Q20" s="189">
        <f t="shared" si="12"/>
        <v>0</v>
      </c>
      <c r="R20" s="189">
        <f t="shared" si="12"/>
        <v>0</v>
      </c>
      <c r="S20" s="189">
        <f t="shared" si="12"/>
        <v>1</v>
      </c>
      <c r="T20" s="192" t="s">
        <v>141</v>
      </c>
      <c r="U20" s="329"/>
      <c r="V20" s="331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s="33" customFormat="1" ht="13.5" customHeight="1" x14ac:dyDescent="0.25">
      <c r="A21" s="342"/>
      <c r="B21" s="329"/>
      <c r="C21" s="139" t="s">
        <v>88</v>
      </c>
      <c r="D21" s="119">
        <f>SUM(D19:D20)</f>
        <v>40</v>
      </c>
      <c r="E21" s="119">
        <f t="shared" ref="E21:O21" si="13">SUM(E19:E20)</f>
        <v>0</v>
      </c>
      <c r="F21" s="119">
        <f t="shared" si="13"/>
        <v>0</v>
      </c>
      <c r="G21" s="119">
        <f t="shared" si="13"/>
        <v>40</v>
      </c>
      <c r="H21" s="119">
        <f t="shared" si="13"/>
        <v>40</v>
      </c>
      <c r="I21" s="119">
        <f t="shared" si="13"/>
        <v>0</v>
      </c>
      <c r="J21" s="119">
        <f t="shared" si="13"/>
        <v>0</v>
      </c>
      <c r="K21" s="119">
        <f t="shared" si="13"/>
        <v>40</v>
      </c>
      <c r="L21" s="119">
        <f t="shared" si="13"/>
        <v>22</v>
      </c>
      <c r="M21" s="119">
        <f t="shared" si="13"/>
        <v>0</v>
      </c>
      <c r="N21" s="119">
        <f t="shared" si="13"/>
        <v>3</v>
      </c>
      <c r="O21" s="119">
        <f t="shared" si="13"/>
        <v>25</v>
      </c>
      <c r="P21" s="119">
        <f>SUM(P19:P20)</f>
        <v>102</v>
      </c>
      <c r="Q21" s="119">
        <f t="shared" ref="Q21:S21" si="14">SUM(Q19:Q20)</f>
        <v>0</v>
      </c>
      <c r="R21" s="119">
        <f t="shared" si="14"/>
        <v>3</v>
      </c>
      <c r="S21" s="119">
        <f t="shared" si="14"/>
        <v>105</v>
      </c>
      <c r="T21" s="139" t="s">
        <v>49</v>
      </c>
      <c r="U21" s="329"/>
      <c r="V21" s="331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s="33" customFormat="1" ht="13.5" customHeight="1" x14ac:dyDescent="0.25">
      <c r="A22" s="342"/>
      <c r="B22" s="329" t="s">
        <v>89</v>
      </c>
      <c r="C22" s="109" t="s">
        <v>161</v>
      </c>
      <c r="D22" s="188">
        <v>0</v>
      </c>
      <c r="E22" s="188">
        <v>0</v>
      </c>
      <c r="F22" s="188">
        <v>0</v>
      </c>
      <c r="G22" s="188">
        <v>0</v>
      </c>
      <c r="H22" s="188">
        <v>0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09" t="s">
        <v>140</v>
      </c>
      <c r="U22" s="329" t="s">
        <v>164</v>
      </c>
      <c r="V22" s="331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s="33" customFormat="1" ht="13.5" customHeight="1" x14ac:dyDescent="0.25">
      <c r="A23" s="342"/>
      <c r="B23" s="329"/>
      <c r="C23" s="192" t="s">
        <v>162</v>
      </c>
      <c r="D23" s="189">
        <v>0</v>
      </c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>
        <v>0</v>
      </c>
      <c r="S23" s="189">
        <v>0</v>
      </c>
      <c r="T23" s="192" t="s">
        <v>141</v>
      </c>
      <c r="U23" s="329"/>
      <c r="V23" s="331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s="33" customFormat="1" ht="13.5" customHeight="1" x14ac:dyDescent="0.25">
      <c r="A24" s="342"/>
      <c r="B24" s="329"/>
      <c r="C24" s="139" t="s">
        <v>88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  <c r="P24" s="119">
        <v>0</v>
      </c>
      <c r="Q24" s="119">
        <v>0</v>
      </c>
      <c r="R24" s="119">
        <v>0</v>
      </c>
      <c r="S24" s="119">
        <v>0</v>
      </c>
      <c r="T24" s="139" t="s">
        <v>49</v>
      </c>
      <c r="U24" s="329"/>
      <c r="V24" s="331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s="33" customFormat="1" ht="13.5" customHeight="1" x14ac:dyDescent="0.25">
      <c r="A25" s="342"/>
      <c r="B25" s="329" t="s">
        <v>88</v>
      </c>
      <c r="C25" s="109" t="s">
        <v>161</v>
      </c>
      <c r="D25" s="188">
        <f>D19+D22</f>
        <v>40</v>
      </c>
      <c r="E25" s="188">
        <f t="shared" ref="E25:O25" si="15">E19+E22</f>
        <v>0</v>
      </c>
      <c r="F25" s="188">
        <f t="shared" si="15"/>
        <v>0</v>
      </c>
      <c r="G25" s="188">
        <f t="shared" si="15"/>
        <v>40</v>
      </c>
      <c r="H25" s="188">
        <f t="shared" si="15"/>
        <v>39</v>
      </c>
      <c r="I25" s="188">
        <f t="shared" si="15"/>
        <v>0</v>
      </c>
      <c r="J25" s="188">
        <f t="shared" si="15"/>
        <v>0</v>
      </c>
      <c r="K25" s="188">
        <f t="shared" si="15"/>
        <v>39</v>
      </c>
      <c r="L25" s="188">
        <f t="shared" si="15"/>
        <v>22</v>
      </c>
      <c r="M25" s="188">
        <f t="shared" si="15"/>
        <v>0</v>
      </c>
      <c r="N25" s="188">
        <f t="shared" si="15"/>
        <v>3</v>
      </c>
      <c r="O25" s="188">
        <f t="shared" si="15"/>
        <v>25</v>
      </c>
      <c r="P25" s="188">
        <f>D25+H25+L25</f>
        <v>101</v>
      </c>
      <c r="Q25" s="188">
        <f t="shared" ref="Q25:S26" si="16">E25+I25+M25</f>
        <v>0</v>
      </c>
      <c r="R25" s="188">
        <f t="shared" si="16"/>
        <v>3</v>
      </c>
      <c r="S25" s="188">
        <f t="shared" si="16"/>
        <v>104</v>
      </c>
      <c r="T25" s="109" t="s">
        <v>140</v>
      </c>
      <c r="U25" s="329" t="s">
        <v>49</v>
      </c>
      <c r="V25" s="331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1:40" s="33" customFormat="1" ht="13.5" customHeight="1" x14ac:dyDescent="0.25">
      <c r="A26" s="342"/>
      <c r="B26" s="329"/>
      <c r="C26" s="192" t="s">
        <v>162</v>
      </c>
      <c r="D26" s="189">
        <f>D20+D23</f>
        <v>0</v>
      </c>
      <c r="E26" s="189">
        <f t="shared" ref="E26:O26" si="17">E20+E23</f>
        <v>0</v>
      </c>
      <c r="F26" s="189">
        <f t="shared" si="17"/>
        <v>0</v>
      </c>
      <c r="G26" s="189">
        <f t="shared" si="17"/>
        <v>0</v>
      </c>
      <c r="H26" s="189">
        <f t="shared" si="17"/>
        <v>1</v>
      </c>
      <c r="I26" s="189">
        <f t="shared" si="17"/>
        <v>0</v>
      </c>
      <c r="J26" s="189">
        <f t="shared" si="17"/>
        <v>0</v>
      </c>
      <c r="K26" s="189">
        <f t="shared" si="17"/>
        <v>1</v>
      </c>
      <c r="L26" s="189">
        <f t="shared" si="17"/>
        <v>0</v>
      </c>
      <c r="M26" s="189">
        <f t="shared" si="17"/>
        <v>0</v>
      </c>
      <c r="N26" s="189">
        <f t="shared" si="17"/>
        <v>0</v>
      </c>
      <c r="O26" s="189">
        <f t="shared" si="17"/>
        <v>0</v>
      </c>
      <c r="P26" s="189">
        <f>D26+H26+L26</f>
        <v>1</v>
      </c>
      <c r="Q26" s="189">
        <f t="shared" si="16"/>
        <v>0</v>
      </c>
      <c r="R26" s="189">
        <f t="shared" si="16"/>
        <v>0</v>
      </c>
      <c r="S26" s="189">
        <f t="shared" si="16"/>
        <v>1</v>
      </c>
      <c r="T26" s="192" t="s">
        <v>141</v>
      </c>
      <c r="U26" s="329"/>
      <c r="V26" s="331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1:40" s="33" customFormat="1" ht="13.5" customHeight="1" thickBot="1" x14ac:dyDescent="0.3">
      <c r="A27" s="343"/>
      <c r="B27" s="345"/>
      <c r="C27" s="140" t="s">
        <v>88</v>
      </c>
      <c r="D27" s="128">
        <f>SUM(D25:D26)</f>
        <v>40</v>
      </c>
      <c r="E27" s="128">
        <f t="shared" ref="E27:S27" si="18">SUM(E25:E26)</f>
        <v>0</v>
      </c>
      <c r="F27" s="128">
        <f t="shared" si="18"/>
        <v>0</v>
      </c>
      <c r="G27" s="128">
        <f t="shared" si="18"/>
        <v>40</v>
      </c>
      <c r="H27" s="128">
        <f t="shared" si="18"/>
        <v>40</v>
      </c>
      <c r="I27" s="128">
        <f t="shared" si="18"/>
        <v>0</v>
      </c>
      <c r="J27" s="128">
        <f t="shared" si="18"/>
        <v>0</v>
      </c>
      <c r="K27" s="128">
        <f t="shared" si="18"/>
        <v>40</v>
      </c>
      <c r="L27" s="128">
        <f t="shared" si="18"/>
        <v>22</v>
      </c>
      <c r="M27" s="128">
        <f t="shared" si="18"/>
        <v>0</v>
      </c>
      <c r="N27" s="128">
        <f t="shared" si="18"/>
        <v>3</v>
      </c>
      <c r="O27" s="128">
        <f t="shared" si="18"/>
        <v>25</v>
      </c>
      <c r="P27" s="128">
        <f t="shared" si="18"/>
        <v>102</v>
      </c>
      <c r="Q27" s="128">
        <f t="shared" si="18"/>
        <v>0</v>
      </c>
      <c r="R27" s="128">
        <f t="shared" si="18"/>
        <v>3</v>
      </c>
      <c r="S27" s="128">
        <f t="shared" si="18"/>
        <v>105</v>
      </c>
      <c r="T27" s="140" t="s">
        <v>49</v>
      </c>
      <c r="U27" s="345"/>
      <c r="V27" s="332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1:40" s="33" customFormat="1" ht="13.5" customHeight="1" thickTop="1" x14ac:dyDescent="0.25">
      <c r="A28" s="341" t="s">
        <v>197</v>
      </c>
      <c r="B28" s="344" t="s">
        <v>87</v>
      </c>
      <c r="C28" s="169" t="s">
        <v>161</v>
      </c>
      <c r="D28" s="190">
        <v>3</v>
      </c>
      <c r="E28" s="190">
        <v>0</v>
      </c>
      <c r="F28" s="190">
        <v>0</v>
      </c>
      <c r="G28" s="190">
        <v>3</v>
      </c>
      <c r="H28" s="190">
        <v>0</v>
      </c>
      <c r="I28" s="190">
        <v>0</v>
      </c>
      <c r="J28" s="190">
        <v>0</v>
      </c>
      <c r="K28" s="190">
        <v>0</v>
      </c>
      <c r="L28" s="190">
        <v>2</v>
      </c>
      <c r="M28" s="190">
        <v>0</v>
      </c>
      <c r="N28" s="190">
        <v>0</v>
      </c>
      <c r="O28" s="190">
        <v>2</v>
      </c>
      <c r="P28" s="190">
        <f>D28+H28+L28</f>
        <v>5</v>
      </c>
      <c r="Q28" s="190">
        <f t="shared" ref="Q28:S29" si="19">E28+I28+M28</f>
        <v>0</v>
      </c>
      <c r="R28" s="190">
        <f t="shared" si="19"/>
        <v>0</v>
      </c>
      <c r="S28" s="190">
        <f t="shared" si="19"/>
        <v>5</v>
      </c>
      <c r="T28" s="169" t="s">
        <v>140</v>
      </c>
      <c r="U28" s="344" t="s">
        <v>163</v>
      </c>
      <c r="V28" s="331" t="s">
        <v>204</v>
      </c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</row>
    <row r="29" spans="1:40" s="33" customFormat="1" ht="13.5" customHeight="1" x14ac:dyDescent="0.25">
      <c r="A29" s="342"/>
      <c r="B29" s="329"/>
      <c r="C29" s="192" t="s">
        <v>162</v>
      </c>
      <c r="D29" s="189">
        <v>0</v>
      </c>
      <c r="E29" s="189">
        <v>0</v>
      </c>
      <c r="F29" s="189">
        <v>0</v>
      </c>
      <c r="G29" s="189">
        <v>0</v>
      </c>
      <c r="H29" s="189">
        <v>1</v>
      </c>
      <c r="I29" s="189">
        <v>0</v>
      </c>
      <c r="J29" s="189">
        <v>0</v>
      </c>
      <c r="K29" s="189">
        <v>1</v>
      </c>
      <c r="L29" s="189">
        <v>0</v>
      </c>
      <c r="M29" s="189">
        <v>0</v>
      </c>
      <c r="N29" s="189">
        <v>0</v>
      </c>
      <c r="O29" s="189">
        <v>0</v>
      </c>
      <c r="P29" s="189">
        <f>D29+H29+L29</f>
        <v>1</v>
      </c>
      <c r="Q29" s="189">
        <f t="shared" si="19"/>
        <v>0</v>
      </c>
      <c r="R29" s="189">
        <f t="shared" si="19"/>
        <v>0</v>
      </c>
      <c r="S29" s="189">
        <f t="shared" si="19"/>
        <v>1</v>
      </c>
      <c r="T29" s="192" t="s">
        <v>141</v>
      </c>
      <c r="U29" s="329"/>
      <c r="V29" s="331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1:40" s="33" customFormat="1" ht="13.5" customHeight="1" x14ac:dyDescent="0.25">
      <c r="A30" s="342"/>
      <c r="B30" s="329"/>
      <c r="C30" s="139" t="s">
        <v>88</v>
      </c>
      <c r="D30" s="119">
        <f>SUM(D28:D29)</f>
        <v>3</v>
      </c>
      <c r="E30" s="119">
        <f t="shared" ref="E30:O30" si="20">SUM(E28:E29)</f>
        <v>0</v>
      </c>
      <c r="F30" s="119">
        <f t="shared" si="20"/>
        <v>0</v>
      </c>
      <c r="G30" s="119">
        <f t="shared" si="20"/>
        <v>3</v>
      </c>
      <c r="H30" s="119">
        <f t="shared" si="20"/>
        <v>1</v>
      </c>
      <c r="I30" s="119">
        <f t="shared" si="20"/>
        <v>0</v>
      </c>
      <c r="J30" s="119">
        <f t="shared" si="20"/>
        <v>0</v>
      </c>
      <c r="K30" s="119">
        <f t="shared" si="20"/>
        <v>1</v>
      </c>
      <c r="L30" s="119">
        <f t="shared" si="20"/>
        <v>2</v>
      </c>
      <c r="M30" s="119">
        <f t="shared" si="20"/>
        <v>0</v>
      </c>
      <c r="N30" s="119">
        <f t="shared" si="20"/>
        <v>0</v>
      </c>
      <c r="O30" s="119">
        <f t="shared" si="20"/>
        <v>2</v>
      </c>
      <c r="P30" s="119">
        <f>SUM(P28:P29)</f>
        <v>6</v>
      </c>
      <c r="Q30" s="119">
        <f t="shared" ref="Q30:S30" si="21">SUM(Q28:Q29)</f>
        <v>0</v>
      </c>
      <c r="R30" s="119">
        <f t="shared" si="21"/>
        <v>0</v>
      </c>
      <c r="S30" s="119">
        <f t="shared" si="21"/>
        <v>6</v>
      </c>
      <c r="T30" s="139" t="s">
        <v>49</v>
      </c>
      <c r="U30" s="329"/>
      <c r="V30" s="331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1:40" s="33" customFormat="1" ht="13.5" customHeight="1" x14ac:dyDescent="0.25">
      <c r="A31" s="342"/>
      <c r="B31" s="329" t="s">
        <v>89</v>
      </c>
      <c r="C31" s="109" t="s">
        <v>161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09" t="s">
        <v>140</v>
      </c>
      <c r="U31" s="329" t="s">
        <v>164</v>
      </c>
      <c r="V31" s="331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</row>
    <row r="32" spans="1:40" s="33" customFormat="1" ht="13.5" customHeight="1" x14ac:dyDescent="0.25">
      <c r="A32" s="342"/>
      <c r="B32" s="329"/>
      <c r="C32" s="192" t="s">
        <v>162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  <c r="K32" s="189">
        <v>0</v>
      </c>
      <c r="L32" s="189">
        <v>0</v>
      </c>
      <c r="M32" s="189">
        <v>0</v>
      </c>
      <c r="N32" s="189">
        <v>0</v>
      </c>
      <c r="O32" s="189">
        <v>0</v>
      </c>
      <c r="P32" s="189">
        <v>0</v>
      </c>
      <c r="Q32" s="189">
        <v>0</v>
      </c>
      <c r="R32" s="189">
        <v>0</v>
      </c>
      <c r="S32" s="189">
        <v>0</v>
      </c>
      <c r="T32" s="192" t="s">
        <v>141</v>
      </c>
      <c r="U32" s="329"/>
      <c r="V32" s="331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0" s="33" customFormat="1" ht="13.5" customHeight="1" x14ac:dyDescent="0.25">
      <c r="A33" s="342"/>
      <c r="B33" s="329"/>
      <c r="C33" s="139" t="s">
        <v>88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0</v>
      </c>
      <c r="Q33" s="119">
        <v>0</v>
      </c>
      <c r="R33" s="119">
        <v>0</v>
      </c>
      <c r="S33" s="119">
        <v>0</v>
      </c>
      <c r="T33" s="139" t="s">
        <v>49</v>
      </c>
      <c r="U33" s="329"/>
      <c r="V33" s="331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1:40" s="33" customFormat="1" ht="13.5" customHeight="1" x14ac:dyDescent="0.25">
      <c r="A34" s="342"/>
      <c r="B34" s="329" t="s">
        <v>88</v>
      </c>
      <c r="C34" s="109" t="s">
        <v>161</v>
      </c>
      <c r="D34" s="188">
        <f>D28+D31</f>
        <v>3</v>
      </c>
      <c r="E34" s="188">
        <f t="shared" ref="E34:S34" si="22">E28+E31</f>
        <v>0</v>
      </c>
      <c r="F34" s="188">
        <f t="shared" si="22"/>
        <v>0</v>
      </c>
      <c r="G34" s="188">
        <f t="shared" si="22"/>
        <v>3</v>
      </c>
      <c r="H34" s="188">
        <f t="shared" si="22"/>
        <v>0</v>
      </c>
      <c r="I34" s="188">
        <f t="shared" si="22"/>
        <v>0</v>
      </c>
      <c r="J34" s="188">
        <f t="shared" si="22"/>
        <v>0</v>
      </c>
      <c r="K34" s="188">
        <f t="shared" si="22"/>
        <v>0</v>
      </c>
      <c r="L34" s="188">
        <f t="shared" si="22"/>
        <v>2</v>
      </c>
      <c r="M34" s="188">
        <f t="shared" si="22"/>
        <v>0</v>
      </c>
      <c r="N34" s="188">
        <f t="shared" si="22"/>
        <v>0</v>
      </c>
      <c r="O34" s="188">
        <f t="shared" si="22"/>
        <v>2</v>
      </c>
      <c r="P34" s="188">
        <f t="shared" si="22"/>
        <v>5</v>
      </c>
      <c r="Q34" s="188">
        <f t="shared" si="22"/>
        <v>0</v>
      </c>
      <c r="R34" s="188">
        <f t="shared" si="22"/>
        <v>0</v>
      </c>
      <c r="S34" s="188">
        <f t="shared" si="22"/>
        <v>5</v>
      </c>
      <c r="T34" s="109" t="s">
        <v>140</v>
      </c>
      <c r="U34" s="329" t="s">
        <v>49</v>
      </c>
      <c r="V34" s="331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1:40" s="33" customFormat="1" ht="13.5" customHeight="1" x14ac:dyDescent="0.25">
      <c r="A35" s="342"/>
      <c r="B35" s="329"/>
      <c r="C35" s="192" t="s">
        <v>162</v>
      </c>
      <c r="D35" s="189">
        <f>D29+D32</f>
        <v>0</v>
      </c>
      <c r="E35" s="189">
        <f t="shared" ref="E35:S35" si="23">E29+E32</f>
        <v>0</v>
      </c>
      <c r="F35" s="189">
        <f t="shared" si="23"/>
        <v>0</v>
      </c>
      <c r="G35" s="189">
        <f t="shared" si="23"/>
        <v>0</v>
      </c>
      <c r="H35" s="189">
        <f t="shared" si="23"/>
        <v>1</v>
      </c>
      <c r="I35" s="189">
        <f t="shared" si="23"/>
        <v>0</v>
      </c>
      <c r="J35" s="189">
        <f t="shared" si="23"/>
        <v>0</v>
      </c>
      <c r="K35" s="189">
        <f t="shared" si="23"/>
        <v>1</v>
      </c>
      <c r="L35" s="189">
        <f t="shared" si="23"/>
        <v>0</v>
      </c>
      <c r="M35" s="189">
        <f t="shared" si="23"/>
        <v>0</v>
      </c>
      <c r="N35" s="189">
        <f t="shared" si="23"/>
        <v>0</v>
      </c>
      <c r="O35" s="189">
        <f t="shared" si="23"/>
        <v>0</v>
      </c>
      <c r="P35" s="189">
        <f t="shared" si="23"/>
        <v>1</v>
      </c>
      <c r="Q35" s="189">
        <f t="shared" si="23"/>
        <v>0</v>
      </c>
      <c r="R35" s="189">
        <f t="shared" si="23"/>
        <v>0</v>
      </c>
      <c r="S35" s="189">
        <f t="shared" si="23"/>
        <v>1</v>
      </c>
      <c r="T35" s="192" t="s">
        <v>141</v>
      </c>
      <c r="U35" s="329"/>
      <c r="V35" s="331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s="33" customFormat="1" ht="13.5" customHeight="1" thickBot="1" x14ac:dyDescent="0.3">
      <c r="A36" s="343"/>
      <c r="B36" s="345"/>
      <c r="C36" s="140" t="s">
        <v>88</v>
      </c>
      <c r="D36" s="128">
        <f>SUM(D34:D35)</f>
        <v>3</v>
      </c>
      <c r="E36" s="128">
        <f t="shared" ref="E36:S36" si="24">SUM(E34:E35)</f>
        <v>0</v>
      </c>
      <c r="F36" s="128">
        <f t="shared" si="24"/>
        <v>0</v>
      </c>
      <c r="G36" s="128">
        <f t="shared" si="24"/>
        <v>3</v>
      </c>
      <c r="H36" s="128">
        <f t="shared" si="24"/>
        <v>1</v>
      </c>
      <c r="I36" s="128">
        <f t="shared" si="24"/>
        <v>0</v>
      </c>
      <c r="J36" s="128">
        <f t="shared" si="24"/>
        <v>0</v>
      </c>
      <c r="K36" s="128">
        <f t="shared" si="24"/>
        <v>1</v>
      </c>
      <c r="L36" s="128">
        <f t="shared" si="24"/>
        <v>2</v>
      </c>
      <c r="M36" s="128">
        <f t="shared" si="24"/>
        <v>0</v>
      </c>
      <c r="N36" s="128">
        <f t="shared" si="24"/>
        <v>0</v>
      </c>
      <c r="O36" s="128">
        <f t="shared" si="24"/>
        <v>2</v>
      </c>
      <c r="P36" s="128">
        <f t="shared" si="24"/>
        <v>6</v>
      </c>
      <c r="Q36" s="128">
        <f t="shared" si="24"/>
        <v>0</v>
      </c>
      <c r="R36" s="128">
        <f t="shared" si="24"/>
        <v>0</v>
      </c>
      <c r="S36" s="128">
        <f t="shared" si="24"/>
        <v>6</v>
      </c>
      <c r="T36" s="140" t="s">
        <v>49</v>
      </c>
      <c r="U36" s="345"/>
      <c r="V36" s="332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s="33" customFormat="1" ht="13.5" customHeight="1" thickTop="1" x14ac:dyDescent="0.25">
      <c r="A37" s="346" t="s">
        <v>198</v>
      </c>
      <c r="B37" s="328" t="s">
        <v>87</v>
      </c>
      <c r="C37" s="141" t="s">
        <v>161</v>
      </c>
      <c r="D37" s="191">
        <v>1</v>
      </c>
      <c r="E37" s="191">
        <v>0</v>
      </c>
      <c r="F37" s="191">
        <v>0</v>
      </c>
      <c r="G37" s="191">
        <v>1</v>
      </c>
      <c r="H37" s="191">
        <v>3</v>
      </c>
      <c r="I37" s="191">
        <v>0</v>
      </c>
      <c r="J37" s="191">
        <v>0</v>
      </c>
      <c r="K37" s="191">
        <v>3</v>
      </c>
      <c r="L37" s="191">
        <v>2</v>
      </c>
      <c r="M37" s="191">
        <v>0</v>
      </c>
      <c r="N37" s="191">
        <v>0</v>
      </c>
      <c r="O37" s="191">
        <v>2</v>
      </c>
      <c r="P37" s="191">
        <f>D37+H37+L37</f>
        <v>6</v>
      </c>
      <c r="Q37" s="191">
        <f t="shared" ref="Q37:S38" si="25">E37+I37+M37</f>
        <v>0</v>
      </c>
      <c r="R37" s="191">
        <f t="shared" si="25"/>
        <v>0</v>
      </c>
      <c r="S37" s="191">
        <f t="shared" si="25"/>
        <v>6</v>
      </c>
      <c r="T37" s="141" t="s">
        <v>140</v>
      </c>
      <c r="U37" s="328" t="s">
        <v>163</v>
      </c>
      <c r="V37" s="330" t="s">
        <v>205</v>
      </c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s="33" customFormat="1" ht="13.5" customHeight="1" x14ac:dyDescent="0.25">
      <c r="A38" s="342"/>
      <c r="B38" s="329"/>
      <c r="C38" s="192" t="s">
        <v>162</v>
      </c>
      <c r="D38" s="189">
        <v>0</v>
      </c>
      <c r="E38" s="189">
        <v>0</v>
      </c>
      <c r="F38" s="189">
        <v>0</v>
      </c>
      <c r="G38" s="189">
        <v>0</v>
      </c>
      <c r="H38" s="189">
        <v>0</v>
      </c>
      <c r="I38" s="189">
        <v>0</v>
      </c>
      <c r="J38" s="189">
        <v>0</v>
      </c>
      <c r="K38" s="189">
        <v>0</v>
      </c>
      <c r="L38" s="189">
        <v>2</v>
      </c>
      <c r="M38" s="189">
        <v>0</v>
      </c>
      <c r="N38" s="189">
        <v>0</v>
      </c>
      <c r="O38" s="189">
        <v>2</v>
      </c>
      <c r="P38" s="189">
        <f>D38+H38+L38</f>
        <v>2</v>
      </c>
      <c r="Q38" s="189">
        <f t="shared" si="25"/>
        <v>0</v>
      </c>
      <c r="R38" s="189">
        <f t="shared" si="25"/>
        <v>0</v>
      </c>
      <c r="S38" s="189">
        <f t="shared" si="25"/>
        <v>2</v>
      </c>
      <c r="T38" s="192" t="s">
        <v>141</v>
      </c>
      <c r="U38" s="329"/>
      <c r="V38" s="331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s="33" customFormat="1" ht="13.5" customHeight="1" x14ac:dyDescent="0.25">
      <c r="A39" s="342"/>
      <c r="B39" s="329"/>
      <c r="C39" s="139" t="s">
        <v>88</v>
      </c>
      <c r="D39" s="119">
        <f>SUM(D37:D38)</f>
        <v>1</v>
      </c>
      <c r="E39" s="119">
        <f t="shared" ref="E39:S39" si="26">SUM(E37:E38)</f>
        <v>0</v>
      </c>
      <c r="F39" s="119">
        <f t="shared" si="26"/>
        <v>0</v>
      </c>
      <c r="G39" s="119">
        <f t="shared" si="26"/>
        <v>1</v>
      </c>
      <c r="H39" s="119">
        <f t="shared" si="26"/>
        <v>3</v>
      </c>
      <c r="I39" s="119">
        <f t="shared" si="26"/>
        <v>0</v>
      </c>
      <c r="J39" s="119">
        <f t="shared" si="26"/>
        <v>0</v>
      </c>
      <c r="K39" s="119">
        <f t="shared" si="26"/>
        <v>3</v>
      </c>
      <c r="L39" s="119">
        <f t="shared" si="26"/>
        <v>4</v>
      </c>
      <c r="M39" s="119">
        <f t="shared" si="26"/>
        <v>0</v>
      </c>
      <c r="N39" s="119">
        <f t="shared" si="26"/>
        <v>0</v>
      </c>
      <c r="O39" s="119">
        <f t="shared" si="26"/>
        <v>4</v>
      </c>
      <c r="P39" s="119">
        <f t="shared" si="26"/>
        <v>8</v>
      </c>
      <c r="Q39" s="119">
        <f t="shared" si="26"/>
        <v>0</v>
      </c>
      <c r="R39" s="119">
        <f t="shared" si="26"/>
        <v>0</v>
      </c>
      <c r="S39" s="119">
        <f t="shared" si="26"/>
        <v>8</v>
      </c>
      <c r="T39" s="139" t="s">
        <v>49</v>
      </c>
      <c r="U39" s="329"/>
      <c r="V39" s="331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s="33" customFormat="1" ht="13.5" customHeight="1" x14ac:dyDescent="0.25">
      <c r="A40" s="342"/>
      <c r="B40" s="329" t="s">
        <v>89</v>
      </c>
      <c r="C40" s="109" t="s">
        <v>161</v>
      </c>
      <c r="D40" s="188">
        <v>0</v>
      </c>
      <c r="E40" s="188">
        <v>0</v>
      </c>
      <c r="F40" s="188">
        <v>0</v>
      </c>
      <c r="G40" s="188">
        <v>0</v>
      </c>
      <c r="H40" s="188">
        <v>0</v>
      </c>
      <c r="I40" s="188">
        <v>0</v>
      </c>
      <c r="J40" s="188">
        <v>0</v>
      </c>
      <c r="K40" s="188">
        <v>0</v>
      </c>
      <c r="L40" s="188">
        <v>0</v>
      </c>
      <c r="M40" s="188">
        <v>0</v>
      </c>
      <c r="N40" s="188">
        <v>0</v>
      </c>
      <c r="O40" s="188">
        <v>0</v>
      </c>
      <c r="P40" s="188">
        <v>0</v>
      </c>
      <c r="Q40" s="188">
        <v>0</v>
      </c>
      <c r="R40" s="188">
        <v>0</v>
      </c>
      <c r="S40" s="188">
        <v>0</v>
      </c>
      <c r="T40" s="109" t="s">
        <v>140</v>
      </c>
      <c r="U40" s="329" t="s">
        <v>164</v>
      </c>
      <c r="V40" s="331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s="33" customFormat="1" ht="13.5" customHeight="1" x14ac:dyDescent="0.25">
      <c r="A41" s="342"/>
      <c r="B41" s="329"/>
      <c r="C41" s="192" t="s">
        <v>162</v>
      </c>
      <c r="D41" s="189">
        <v>0</v>
      </c>
      <c r="E41" s="189">
        <v>0</v>
      </c>
      <c r="F41" s="189">
        <v>0</v>
      </c>
      <c r="G41" s="189">
        <v>0</v>
      </c>
      <c r="H41" s="189">
        <v>0</v>
      </c>
      <c r="I41" s="189">
        <v>0</v>
      </c>
      <c r="J41" s="189">
        <v>0</v>
      </c>
      <c r="K41" s="189">
        <v>0</v>
      </c>
      <c r="L41" s="189">
        <v>0</v>
      </c>
      <c r="M41" s="189">
        <v>0</v>
      </c>
      <c r="N41" s="189">
        <v>0</v>
      </c>
      <c r="O41" s="189">
        <v>0</v>
      </c>
      <c r="P41" s="189">
        <v>0</v>
      </c>
      <c r="Q41" s="189">
        <v>0</v>
      </c>
      <c r="R41" s="189">
        <v>0</v>
      </c>
      <c r="S41" s="189">
        <v>0</v>
      </c>
      <c r="T41" s="192" t="s">
        <v>141</v>
      </c>
      <c r="U41" s="329"/>
      <c r="V41" s="331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</row>
    <row r="42" spans="1:40" s="33" customFormat="1" ht="13.5" customHeight="1" x14ac:dyDescent="0.25">
      <c r="A42" s="342"/>
      <c r="B42" s="329"/>
      <c r="C42" s="139" t="s">
        <v>88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v>0</v>
      </c>
      <c r="R42" s="119">
        <v>0</v>
      </c>
      <c r="S42" s="119">
        <v>0</v>
      </c>
      <c r="T42" s="139" t="s">
        <v>49</v>
      </c>
      <c r="U42" s="329"/>
      <c r="V42" s="331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</row>
    <row r="43" spans="1:40" s="33" customFormat="1" ht="13.5" customHeight="1" x14ac:dyDescent="0.25">
      <c r="A43" s="342"/>
      <c r="B43" s="329" t="s">
        <v>88</v>
      </c>
      <c r="C43" s="109" t="s">
        <v>161</v>
      </c>
      <c r="D43" s="188">
        <f>D37+D40</f>
        <v>1</v>
      </c>
      <c r="E43" s="188">
        <f t="shared" ref="E43:S43" si="27">E37+E40</f>
        <v>0</v>
      </c>
      <c r="F43" s="188">
        <f t="shared" si="27"/>
        <v>0</v>
      </c>
      <c r="G43" s="188">
        <f t="shared" si="27"/>
        <v>1</v>
      </c>
      <c r="H43" s="188">
        <f t="shared" si="27"/>
        <v>3</v>
      </c>
      <c r="I43" s="188">
        <f t="shared" si="27"/>
        <v>0</v>
      </c>
      <c r="J43" s="188">
        <f t="shared" si="27"/>
        <v>0</v>
      </c>
      <c r="K43" s="188">
        <f t="shared" si="27"/>
        <v>3</v>
      </c>
      <c r="L43" s="188">
        <f t="shared" si="27"/>
        <v>2</v>
      </c>
      <c r="M43" s="188">
        <f t="shared" si="27"/>
        <v>0</v>
      </c>
      <c r="N43" s="188">
        <f t="shared" si="27"/>
        <v>0</v>
      </c>
      <c r="O43" s="188">
        <f t="shared" si="27"/>
        <v>2</v>
      </c>
      <c r="P43" s="188">
        <f t="shared" si="27"/>
        <v>6</v>
      </c>
      <c r="Q43" s="188">
        <f t="shared" si="27"/>
        <v>0</v>
      </c>
      <c r="R43" s="188">
        <f t="shared" si="27"/>
        <v>0</v>
      </c>
      <c r="S43" s="188">
        <f t="shared" si="27"/>
        <v>6</v>
      </c>
      <c r="T43" s="109" t="s">
        <v>140</v>
      </c>
      <c r="U43" s="329" t="s">
        <v>49</v>
      </c>
      <c r="V43" s="331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</row>
    <row r="44" spans="1:40" s="33" customFormat="1" ht="13.5" customHeight="1" x14ac:dyDescent="0.25">
      <c r="A44" s="342"/>
      <c r="B44" s="329"/>
      <c r="C44" s="192" t="s">
        <v>162</v>
      </c>
      <c r="D44" s="189">
        <f>D38+D41</f>
        <v>0</v>
      </c>
      <c r="E44" s="189">
        <f t="shared" ref="E44:S44" si="28">E38+E41</f>
        <v>0</v>
      </c>
      <c r="F44" s="189">
        <f t="shared" si="28"/>
        <v>0</v>
      </c>
      <c r="G44" s="189">
        <f t="shared" si="28"/>
        <v>0</v>
      </c>
      <c r="H44" s="189">
        <f t="shared" si="28"/>
        <v>0</v>
      </c>
      <c r="I44" s="189">
        <f t="shared" si="28"/>
        <v>0</v>
      </c>
      <c r="J44" s="189">
        <f t="shared" si="28"/>
        <v>0</v>
      </c>
      <c r="K44" s="189">
        <f t="shared" si="28"/>
        <v>0</v>
      </c>
      <c r="L44" s="189">
        <f t="shared" si="28"/>
        <v>2</v>
      </c>
      <c r="M44" s="189">
        <f t="shared" si="28"/>
        <v>0</v>
      </c>
      <c r="N44" s="189">
        <f t="shared" si="28"/>
        <v>0</v>
      </c>
      <c r="O44" s="189">
        <f t="shared" si="28"/>
        <v>2</v>
      </c>
      <c r="P44" s="189">
        <f t="shared" si="28"/>
        <v>2</v>
      </c>
      <c r="Q44" s="189">
        <f t="shared" si="28"/>
        <v>0</v>
      </c>
      <c r="R44" s="189">
        <f t="shared" si="28"/>
        <v>0</v>
      </c>
      <c r="S44" s="189">
        <f t="shared" si="28"/>
        <v>2</v>
      </c>
      <c r="T44" s="192" t="s">
        <v>141</v>
      </c>
      <c r="U44" s="329"/>
      <c r="V44" s="331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s="33" customFormat="1" ht="13.5" customHeight="1" thickBot="1" x14ac:dyDescent="0.3">
      <c r="A45" s="343"/>
      <c r="B45" s="345"/>
      <c r="C45" s="140" t="s">
        <v>88</v>
      </c>
      <c r="D45" s="128">
        <f>SUM(D43:D44)</f>
        <v>1</v>
      </c>
      <c r="E45" s="128">
        <f t="shared" ref="E45:S45" si="29">SUM(E43:E44)</f>
        <v>0</v>
      </c>
      <c r="F45" s="128">
        <f t="shared" si="29"/>
        <v>0</v>
      </c>
      <c r="G45" s="128">
        <f t="shared" si="29"/>
        <v>1</v>
      </c>
      <c r="H45" s="128">
        <f t="shared" si="29"/>
        <v>3</v>
      </c>
      <c r="I45" s="128">
        <f t="shared" si="29"/>
        <v>0</v>
      </c>
      <c r="J45" s="128">
        <f t="shared" si="29"/>
        <v>0</v>
      </c>
      <c r="K45" s="128">
        <f t="shared" si="29"/>
        <v>3</v>
      </c>
      <c r="L45" s="128">
        <f t="shared" si="29"/>
        <v>4</v>
      </c>
      <c r="M45" s="128">
        <f t="shared" si="29"/>
        <v>0</v>
      </c>
      <c r="N45" s="128">
        <f t="shared" si="29"/>
        <v>0</v>
      </c>
      <c r="O45" s="128">
        <f t="shared" si="29"/>
        <v>4</v>
      </c>
      <c r="P45" s="128">
        <f t="shared" si="29"/>
        <v>8</v>
      </c>
      <c r="Q45" s="128">
        <f t="shared" si="29"/>
        <v>0</v>
      </c>
      <c r="R45" s="128">
        <f t="shared" si="29"/>
        <v>0</v>
      </c>
      <c r="S45" s="128">
        <f t="shared" si="29"/>
        <v>8</v>
      </c>
      <c r="T45" s="140" t="s">
        <v>49</v>
      </c>
      <c r="U45" s="345"/>
      <c r="V45" s="332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</row>
    <row r="46" spans="1:40" s="33" customFormat="1" ht="13.5" customHeight="1" thickTop="1" x14ac:dyDescent="0.25">
      <c r="A46" s="52"/>
      <c r="B46" s="53"/>
      <c r="C46" s="53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53"/>
      <c r="U46" s="54"/>
      <c r="V46" s="53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</row>
    <row r="47" spans="1:40" s="33" customFormat="1" ht="13.5" customHeight="1" x14ac:dyDescent="0.25">
      <c r="A47" s="340" t="s">
        <v>208</v>
      </c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</row>
    <row r="48" spans="1:40" s="33" customFormat="1" ht="13.5" customHeight="1" x14ac:dyDescent="0.25">
      <c r="A48" s="326" t="s">
        <v>209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</row>
    <row r="49" spans="1:41" s="33" customFormat="1" ht="13.5" customHeight="1" thickBot="1" x14ac:dyDescent="0.3">
      <c r="A49" s="338"/>
      <c r="B49" s="338"/>
      <c r="C49" s="338"/>
      <c r="D49" s="338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339"/>
      <c r="S49" s="339"/>
      <c r="T49" s="339"/>
      <c r="U49" s="339"/>
      <c r="V49" s="339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</row>
    <row r="50" spans="1:41" s="33" customFormat="1" ht="13.5" customHeight="1" thickTop="1" x14ac:dyDescent="0.25">
      <c r="A50" s="355" t="s">
        <v>19</v>
      </c>
      <c r="B50" s="244" t="s">
        <v>85</v>
      </c>
      <c r="C50" s="333" t="s">
        <v>146</v>
      </c>
      <c r="D50" s="244" t="s">
        <v>147</v>
      </c>
      <c r="E50" s="244"/>
      <c r="F50" s="244"/>
      <c r="G50" s="244"/>
      <c r="H50" s="337" t="s">
        <v>148</v>
      </c>
      <c r="I50" s="337"/>
      <c r="J50" s="337"/>
      <c r="K50" s="337"/>
      <c r="L50" s="337"/>
      <c r="M50" s="337"/>
      <c r="N50" s="337"/>
      <c r="O50" s="337"/>
      <c r="P50" s="244" t="s">
        <v>149</v>
      </c>
      <c r="Q50" s="244"/>
      <c r="R50" s="244"/>
      <c r="S50" s="244"/>
      <c r="T50" s="333" t="s">
        <v>150</v>
      </c>
      <c r="U50" s="350" t="s">
        <v>70</v>
      </c>
      <c r="V50" s="350" t="s">
        <v>23</v>
      </c>
      <c r="W50" s="30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</row>
    <row r="51" spans="1:41" s="33" customFormat="1" ht="13.5" customHeight="1" x14ac:dyDescent="0.25">
      <c r="A51" s="356"/>
      <c r="B51" s="245"/>
      <c r="C51" s="334"/>
      <c r="D51" s="336"/>
      <c r="E51" s="336"/>
      <c r="F51" s="336"/>
      <c r="G51" s="336"/>
      <c r="H51" s="354" t="s">
        <v>151</v>
      </c>
      <c r="I51" s="354"/>
      <c r="J51" s="354"/>
      <c r="K51" s="354"/>
      <c r="L51" s="354" t="s">
        <v>152</v>
      </c>
      <c r="M51" s="354"/>
      <c r="N51" s="354"/>
      <c r="O51" s="354"/>
      <c r="P51" s="336"/>
      <c r="Q51" s="336"/>
      <c r="R51" s="336"/>
      <c r="S51" s="336"/>
      <c r="T51" s="334"/>
      <c r="U51" s="351"/>
      <c r="V51" s="35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</row>
    <row r="52" spans="1:41" s="33" customFormat="1" ht="13.5" customHeight="1" x14ac:dyDescent="0.25">
      <c r="A52" s="356"/>
      <c r="B52" s="245"/>
      <c r="C52" s="334"/>
      <c r="D52" s="135" t="s">
        <v>153</v>
      </c>
      <c r="E52" s="135" t="s">
        <v>154</v>
      </c>
      <c r="F52" s="135" t="s">
        <v>155</v>
      </c>
      <c r="G52" s="135" t="s">
        <v>88</v>
      </c>
      <c r="H52" s="135" t="s">
        <v>153</v>
      </c>
      <c r="I52" s="135" t="s">
        <v>154</v>
      </c>
      <c r="J52" s="135" t="s">
        <v>155</v>
      </c>
      <c r="K52" s="135" t="s">
        <v>156</v>
      </c>
      <c r="L52" s="135" t="s">
        <v>153</v>
      </c>
      <c r="M52" s="135" t="s">
        <v>154</v>
      </c>
      <c r="N52" s="135" t="s">
        <v>155</v>
      </c>
      <c r="O52" s="135" t="s">
        <v>156</v>
      </c>
      <c r="P52" s="136" t="s">
        <v>153</v>
      </c>
      <c r="Q52" s="136" t="s">
        <v>157</v>
      </c>
      <c r="R52" s="136" t="s">
        <v>155</v>
      </c>
      <c r="S52" s="136" t="s">
        <v>76</v>
      </c>
      <c r="T52" s="334"/>
      <c r="U52" s="351"/>
      <c r="V52" s="351"/>
      <c r="W52" s="30"/>
      <c r="X52" s="30"/>
      <c r="Y52" s="30"/>
      <c r="Z52" s="30"/>
      <c r="AA52" s="30"/>
      <c r="AB52" s="30"/>
      <c r="AC52" s="30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</row>
    <row r="53" spans="1:41" s="33" customFormat="1" ht="13.5" customHeight="1" x14ac:dyDescent="0.25">
      <c r="A53" s="356"/>
      <c r="B53" s="245"/>
      <c r="C53" s="334"/>
      <c r="D53" s="353" t="s">
        <v>158</v>
      </c>
      <c r="E53" s="353"/>
      <c r="F53" s="353"/>
      <c r="G53" s="353"/>
      <c r="H53" s="354" t="s">
        <v>159</v>
      </c>
      <c r="I53" s="354"/>
      <c r="J53" s="354"/>
      <c r="K53" s="354"/>
      <c r="L53" s="354"/>
      <c r="M53" s="354"/>
      <c r="N53" s="354"/>
      <c r="O53" s="354"/>
      <c r="P53" s="353" t="s">
        <v>49</v>
      </c>
      <c r="Q53" s="353"/>
      <c r="R53" s="353"/>
      <c r="S53" s="353"/>
      <c r="T53" s="334"/>
      <c r="U53" s="351"/>
      <c r="V53" s="351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</row>
    <row r="54" spans="1:41" s="33" customFormat="1" ht="13.5" customHeight="1" x14ac:dyDescent="0.25">
      <c r="A54" s="356"/>
      <c r="B54" s="245"/>
      <c r="C54" s="334"/>
      <c r="D54" s="336"/>
      <c r="E54" s="336"/>
      <c r="F54" s="336"/>
      <c r="G54" s="336"/>
      <c r="H54" s="354" t="s">
        <v>138</v>
      </c>
      <c r="I54" s="354"/>
      <c r="J54" s="354"/>
      <c r="K54" s="354"/>
      <c r="L54" s="354" t="s">
        <v>160</v>
      </c>
      <c r="M54" s="354"/>
      <c r="N54" s="354"/>
      <c r="O54" s="354"/>
      <c r="P54" s="336"/>
      <c r="Q54" s="336"/>
      <c r="R54" s="336"/>
      <c r="S54" s="336"/>
      <c r="T54" s="334"/>
      <c r="U54" s="351"/>
      <c r="V54" s="351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</row>
    <row r="55" spans="1:41" s="33" customFormat="1" ht="13.5" customHeight="1" thickBot="1" x14ac:dyDescent="0.3">
      <c r="A55" s="357"/>
      <c r="B55" s="246"/>
      <c r="C55" s="335"/>
      <c r="D55" s="137" t="s">
        <v>120</v>
      </c>
      <c r="E55" s="137" t="s">
        <v>121</v>
      </c>
      <c r="F55" s="138" t="s">
        <v>122</v>
      </c>
      <c r="G55" s="137" t="s">
        <v>49</v>
      </c>
      <c r="H55" s="137" t="s">
        <v>120</v>
      </c>
      <c r="I55" s="137" t="s">
        <v>121</v>
      </c>
      <c r="J55" s="138" t="s">
        <v>122</v>
      </c>
      <c r="K55" s="137" t="s">
        <v>49</v>
      </c>
      <c r="L55" s="137" t="s">
        <v>120</v>
      </c>
      <c r="M55" s="137" t="s">
        <v>121</v>
      </c>
      <c r="N55" s="138" t="s">
        <v>122</v>
      </c>
      <c r="O55" s="137" t="s">
        <v>49</v>
      </c>
      <c r="P55" s="137" t="s">
        <v>120</v>
      </c>
      <c r="Q55" s="137" t="s">
        <v>121</v>
      </c>
      <c r="R55" s="138" t="s">
        <v>122</v>
      </c>
      <c r="S55" s="137" t="s">
        <v>49</v>
      </c>
      <c r="T55" s="335"/>
      <c r="U55" s="352"/>
      <c r="V55" s="352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</row>
    <row r="56" spans="1:41" s="33" customFormat="1" ht="13.5" customHeight="1" thickTop="1" x14ac:dyDescent="0.25">
      <c r="A56" s="347" t="s">
        <v>26</v>
      </c>
      <c r="B56" s="328" t="s">
        <v>87</v>
      </c>
      <c r="C56" s="141" t="s">
        <v>161</v>
      </c>
      <c r="D56" s="191">
        <v>357</v>
      </c>
      <c r="E56" s="191">
        <v>0</v>
      </c>
      <c r="F56" s="191">
        <v>0</v>
      </c>
      <c r="G56" s="191">
        <v>357</v>
      </c>
      <c r="H56" s="191">
        <v>595</v>
      </c>
      <c r="I56" s="191">
        <v>1</v>
      </c>
      <c r="J56" s="191">
        <v>0</v>
      </c>
      <c r="K56" s="191">
        <v>596</v>
      </c>
      <c r="L56" s="191">
        <v>798</v>
      </c>
      <c r="M56" s="191">
        <v>3</v>
      </c>
      <c r="N56" s="191">
        <v>150</v>
      </c>
      <c r="O56" s="191">
        <v>951</v>
      </c>
      <c r="P56" s="191">
        <f t="shared" ref="P56:S57" si="30">D56+H56+L56</f>
        <v>1750</v>
      </c>
      <c r="Q56" s="191">
        <f t="shared" si="30"/>
        <v>4</v>
      </c>
      <c r="R56" s="191">
        <f t="shared" si="30"/>
        <v>150</v>
      </c>
      <c r="S56" s="191">
        <f t="shared" si="30"/>
        <v>1904</v>
      </c>
      <c r="T56" s="141" t="s">
        <v>140</v>
      </c>
      <c r="U56" s="328" t="s">
        <v>163</v>
      </c>
      <c r="V56" s="330" t="s">
        <v>27</v>
      </c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</row>
    <row r="57" spans="1:41" s="33" customFormat="1" ht="13.5" customHeight="1" x14ac:dyDescent="0.25">
      <c r="A57" s="348"/>
      <c r="B57" s="329"/>
      <c r="C57" s="192" t="s">
        <v>162</v>
      </c>
      <c r="D57" s="189">
        <v>0</v>
      </c>
      <c r="E57" s="189">
        <v>0</v>
      </c>
      <c r="F57" s="189">
        <v>0</v>
      </c>
      <c r="G57" s="189">
        <v>0</v>
      </c>
      <c r="H57" s="189">
        <v>51</v>
      </c>
      <c r="I57" s="189">
        <v>0</v>
      </c>
      <c r="J57" s="189">
        <v>0</v>
      </c>
      <c r="K57" s="189">
        <v>51</v>
      </c>
      <c r="L57" s="189">
        <v>77</v>
      </c>
      <c r="M57" s="189">
        <v>0</v>
      </c>
      <c r="N57" s="189">
        <v>4</v>
      </c>
      <c r="O57" s="189">
        <v>81</v>
      </c>
      <c r="P57" s="189">
        <f t="shared" si="30"/>
        <v>128</v>
      </c>
      <c r="Q57" s="189">
        <f t="shared" si="30"/>
        <v>0</v>
      </c>
      <c r="R57" s="189">
        <f t="shared" si="30"/>
        <v>4</v>
      </c>
      <c r="S57" s="189">
        <f t="shared" si="30"/>
        <v>132</v>
      </c>
      <c r="T57" s="192" t="s">
        <v>141</v>
      </c>
      <c r="U57" s="329"/>
      <c r="V57" s="331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</row>
    <row r="58" spans="1:41" s="33" customFormat="1" ht="13.5" customHeight="1" x14ac:dyDescent="0.25">
      <c r="A58" s="348"/>
      <c r="B58" s="329"/>
      <c r="C58" s="139" t="s">
        <v>88</v>
      </c>
      <c r="D58" s="119">
        <f t="shared" ref="D58:S58" si="31">SUM(D56:D57)</f>
        <v>357</v>
      </c>
      <c r="E58" s="119">
        <f t="shared" si="31"/>
        <v>0</v>
      </c>
      <c r="F58" s="119">
        <f t="shared" si="31"/>
        <v>0</v>
      </c>
      <c r="G58" s="119">
        <f t="shared" si="31"/>
        <v>357</v>
      </c>
      <c r="H58" s="119">
        <f t="shared" si="31"/>
        <v>646</v>
      </c>
      <c r="I58" s="119">
        <f t="shared" si="31"/>
        <v>1</v>
      </c>
      <c r="J58" s="119">
        <f t="shared" si="31"/>
        <v>0</v>
      </c>
      <c r="K58" s="119">
        <f t="shared" si="31"/>
        <v>647</v>
      </c>
      <c r="L58" s="119">
        <f t="shared" si="31"/>
        <v>875</v>
      </c>
      <c r="M58" s="119">
        <f t="shared" si="31"/>
        <v>3</v>
      </c>
      <c r="N58" s="119">
        <f t="shared" si="31"/>
        <v>154</v>
      </c>
      <c r="O58" s="119">
        <f t="shared" si="31"/>
        <v>1032</v>
      </c>
      <c r="P58" s="119">
        <f t="shared" si="31"/>
        <v>1878</v>
      </c>
      <c r="Q58" s="119">
        <f t="shared" si="31"/>
        <v>4</v>
      </c>
      <c r="R58" s="119">
        <f t="shared" si="31"/>
        <v>154</v>
      </c>
      <c r="S58" s="119">
        <f t="shared" si="31"/>
        <v>2036</v>
      </c>
      <c r="T58" s="139" t="s">
        <v>49</v>
      </c>
      <c r="U58" s="329"/>
      <c r="V58" s="331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</row>
    <row r="59" spans="1:41" s="33" customFormat="1" ht="13.5" customHeight="1" x14ac:dyDescent="0.25">
      <c r="A59" s="348"/>
      <c r="B59" s="329" t="s">
        <v>89</v>
      </c>
      <c r="C59" s="109" t="s">
        <v>161</v>
      </c>
      <c r="D59" s="188">
        <v>7</v>
      </c>
      <c r="E59" s="188">
        <v>0</v>
      </c>
      <c r="F59" s="188">
        <v>0</v>
      </c>
      <c r="G59" s="188">
        <v>7</v>
      </c>
      <c r="H59" s="188">
        <v>289</v>
      </c>
      <c r="I59" s="188">
        <v>5</v>
      </c>
      <c r="J59" s="188">
        <v>2</v>
      </c>
      <c r="K59" s="188">
        <v>296</v>
      </c>
      <c r="L59" s="188">
        <v>514</v>
      </c>
      <c r="M59" s="188">
        <v>11</v>
      </c>
      <c r="N59" s="188">
        <v>154</v>
      </c>
      <c r="O59" s="188">
        <v>679</v>
      </c>
      <c r="P59" s="188">
        <f t="shared" ref="P59:S60" si="32">D59+H59+L59</f>
        <v>810</v>
      </c>
      <c r="Q59" s="188">
        <f t="shared" si="32"/>
        <v>16</v>
      </c>
      <c r="R59" s="188">
        <f t="shared" si="32"/>
        <v>156</v>
      </c>
      <c r="S59" s="188">
        <f t="shared" si="32"/>
        <v>982</v>
      </c>
      <c r="T59" s="109" t="s">
        <v>140</v>
      </c>
      <c r="U59" s="329" t="s">
        <v>164</v>
      </c>
      <c r="V59" s="331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</row>
    <row r="60" spans="1:41" s="33" customFormat="1" ht="13.5" customHeight="1" x14ac:dyDescent="0.25">
      <c r="A60" s="348"/>
      <c r="B60" s="329"/>
      <c r="C60" s="192" t="s">
        <v>162</v>
      </c>
      <c r="D60" s="189">
        <v>0</v>
      </c>
      <c r="E60" s="189">
        <v>0</v>
      </c>
      <c r="F60" s="189">
        <v>0</v>
      </c>
      <c r="G60" s="189">
        <v>0</v>
      </c>
      <c r="H60" s="189">
        <v>51</v>
      </c>
      <c r="I60" s="189">
        <v>0</v>
      </c>
      <c r="J60" s="189">
        <v>0</v>
      </c>
      <c r="K60" s="189">
        <v>51</v>
      </c>
      <c r="L60" s="189">
        <v>77</v>
      </c>
      <c r="M60" s="189">
        <v>0</v>
      </c>
      <c r="N60" s="189">
        <v>4</v>
      </c>
      <c r="O60" s="189">
        <v>81</v>
      </c>
      <c r="P60" s="189">
        <f t="shared" si="32"/>
        <v>128</v>
      </c>
      <c r="Q60" s="189">
        <f t="shared" si="32"/>
        <v>0</v>
      </c>
      <c r="R60" s="189">
        <f t="shared" si="32"/>
        <v>4</v>
      </c>
      <c r="S60" s="189">
        <f t="shared" si="32"/>
        <v>132</v>
      </c>
      <c r="T60" s="192" t="s">
        <v>141</v>
      </c>
      <c r="U60" s="329"/>
      <c r="V60" s="331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</row>
    <row r="61" spans="1:41" s="33" customFormat="1" ht="13.5" customHeight="1" x14ac:dyDescent="0.25">
      <c r="A61" s="348"/>
      <c r="B61" s="329"/>
      <c r="C61" s="139" t="s">
        <v>88</v>
      </c>
      <c r="D61" s="119">
        <f t="shared" ref="D61:S61" si="33">SUM(D59:D60)</f>
        <v>7</v>
      </c>
      <c r="E61" s="119">
        <f t="shared" si="33"/>
        <v>0</v>
      </c>
      <c r="F61" s="119">
        <f t="shared" si="33"/>
        <v>0</v>
      </c>
      <c r="G61" s="119">
        <f t="shared" si="33"/>
        <v>7</v>
      </c>
      <c r="H61" s="119">
        <f t="shared" si="33"/>
        <v>340</v>
      </c>
      <c r="I61" s="119">
        <f t="shared" si="33"/>
        <v>5</v>
      </c>
      <c r="J61" s="119">
        <f t="shared" si="33"/>
        <v>2</v>
      </c>
      <c r="K61" s="119">
        <f t="shared" si="33"/>
        <v>347</v>
      </c>
      <c r="L61" s="119">
        <f t="shared" si="33"/>
        <v>591</v>
      </c>
      <c r="M61" s="119">
        <f t="shared" si="33"/>
        <v>11</v>
      </c>
      <c r="N61" s="119">
        <f t="shared" si="33"/>
        <v>158</v>
      </c>
      <c r="O61" s="119">
        <f t="shared" si="33"/>
        <v>760</v>
      </c>
      <c r="P61" s="119">
        <f t="shared" si="33"/>
        <v>938</v>
      </c>
      <c r="Q61" s="119">
        <f t="shared" si="33"/>
        <v>16</v>
      </c>
      <c r="R61" s="119">
        <f t="shared" si="33"/>
        <v>160</v>
      </c>
      <c r="S61" s="119">
        <f t="shared" si="33"/>
        <v>1114</v>
      </c>
      <c r="T61" s="139" t="s">
        <v>49</v>
      </c>
      <c r="U61" s="329"/>
      <c r="V61" s="331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</row>
    <row r="62" spans="1:41" s="33" customFormat="1" ht="13.5" customHeight="1" x14ac:dyDescent="0.25">
      <c r="A62" s="348"/>
      <c r="B62" s="329" t="s">
        <v>88</v>
      </c>
      <c r="C62" s="109" t="s">
        <v>161</v>
      </c>
      <c r="D62" s="188">
        <f t="shared" ref="D62:S62" si="34">D56+D59</f>
        <v>364</v>
      </c>
      <c r="E62" s="188">
        <f t="shared" si="34"/>
        <v>0</v>
      </c>
      <c r="F62" s="188">
        <f t="shared" si="34"/>
        <v>0</v>
      </c>
      <c r="G62" s="188">
        <f t="shared" si="34"/>
        <v>364</v>
      </c>
      <c r="H62" s="188">
        <f t="shared" si="34"/>
        <v>884</v>
      </c>
      <c r="I62" s="188">
        <f t="shared" si="34"/>
        <v>6</v>
      </c>
      <c r="J62" s="188">
        <f t="shared" si="34"/>
        <v>2</v>
      </c>
      <c r="K62" s="188">
        <f t="shared" si="34"/>
        <v>892</v>
      </c>
      <c r="L62" s="188">
        <f t="shared" si="34"/>
        <v>1312</v>
      </c>
      <c r="M62" s="188">
        <f t="shared" si="34"/>
        <v>14</v>
      </c>
      <c r="N62" s="188">
        <f t="shared" si="34"/>
        <v>304</v>
      </c>
      <c r="O62" s="188">
        <f t="shared" si="34"/>
        <v>1630</v>
      </c>
      <c r="P62" s="188">
        <f t="shared" si="34"/>
        <v>2560</v>
      </c>
      <c r="Q62" s="188">
        <f t="shared" si="34"/>
        <v>20</v>
      </c>
      <c r="R62" s="188">
        <f t="shared" si="34"/>
        <v>306</v>
      </c>
      <c r="S62" s="188">
        <f t="shared" si="34"/>
        <v>2886</v>
      </c>
      <c r="T62" s="109" t="s">
        <v>140</v>
      </c>
      <c r="U62" s="329" t="s">
        <v>49</v>
      </c>
      <c r="V62" s="331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</row>
    <row r="63" spans="1:41" s="33" customFormat="1" ht="13.5" customHeight="1" x14ac:dyDescent="0.25">
      <c r="A63" s="348"/>
      <c r="B63" s="329"/>
      <c r="C63" s="192" t="s">
        <v>162</v>
      </c>
      <c r="D63" s="189">
        <f t="shared" ref="D63:S63" si="35">D57+D60</f>
        <v>0</v>
      </c>
      <c r="E63" s="189">
        <f t="shared" si="35"/>
        <v>0</v>
      </c>
      <c r="F63" s="189">
        <f t="shared" si="35"/>
        <v>0</v>
      </c>
      <c r="G63" s="189">
        <f t="shared" si="35"/>
        <v>0</v>
      </c>
      <c r="H63" s="189">
        <f t="shared" si="35"/>
        <v>102</v>
      </c>
      <c r="I63" s="189">
        <f t="shared" si="35"/>
        <v>0</v>
      </c>
      <c r="J63" s="189">
        <f t="shared" si="35"/>
        <v>0</v>
      </c>
      <c r="K63" s="189">
        <f t="shared" si="35"/>
        <v>102</v>
      </c>
      <c r="L63" s="189">
        <f t="shared" si="35"/>
        <v>154</v>
      </c>
      <c r="M63" s="189">
        <f t="shared" si="35"/>
        <v>0</v>
      </c>
      <c r="N63" s="189">
        <f t="shared" si="35"/>
        <v>8</v>
      </c>
      <c r="O63" s="189">
        <f t="shared" si="35"/>
        <v>162</v>
      </c>
      <c r="P63" s="189">
        <f t="shared" si="35"/>
        <v>256</v>
      </c>
      <c r="Q63" s="189">
        <f t="shared" si="35"/>
        <v>0</v>
      </c>
      <c r="R63" s="189">
        <f t="shared" si="35"/>
        <v>8</v>
      </c>
      <c r="S63" s="189">
        <f t="shared" si="35"/>
        <v>264</v>
      </c>
      <c r="T63" s="192" t="s">
        <v>141</v>
      </c>
      <c r="U63" s="329"/>
      <c r="V63" s="331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</row>
    <row r="64" spans="1:41" s="33" customFormat="1" ht="21.75" customHeight="1" thickBot="1" x14ac:dyDescent="0.3">
      <c r="A64" s="349"/>
      <c r="B64" s="345"/>
      <c r="C64" s="140" t="s">
        <v>88</v>
      </c>
      <c r="D64" s="128">
        <f t="shared" ref="D64:S64" si="36">SUM(D62:D63)</f>
        <v>364</v>
      </c>
      <c r="E64" s="128">
        <f t="shared" si="36"/>
        <v>0</v>
      </c>
      <c r="F64" s="128">
        <f t="shared" si="36"/>
        <v>0</v>
      </c>
      <c r="G64" s="128">
        <f t="shared" si="36"/>
        <v>364</v>
      </c>
      <c r="H64" s="128">
        <f t="shared" si="36"/>
        <v>986</v>
      </c>
      <c r="I64" s="128">
        <f t="shared" si="36"/>
        <v>6</v>
      </c>
      <c r="J64" s="128">
        <f t="shared" si="36"/>
        <v>2</v>
      </c>
      <c r="K64" s="128">
        <f t="shared" si="36"/>
        <v>994</v>
      </c>
      <c r="L64" s="128">
        <f t="shared" si="36"/>
        <v>1466</v>
      </c>
      <c r="M64" s="128">
        <f t="shared" si="36"/>
        <v>14</v>
      </c>
      <c r="N64" s="128">
        <f t="shared" si="36"/>
        <v>312</v>
      </c>
      <c r="O64" s="128">
        <f t="shared" si="36"/>
        <v>1792</v>
      </c>
      <c r="P64" s="128">
        <f t="shared" si="36"/>
        <v>2816</v>
      </c>
      <c r="Q64" s="128">
        <f t="shared" si="36"/>
        <v>20</v>
      </c>
      <c r="R64" s="128">
        <f t="shared" si="36"/>
        <v>314</v>
      </c>
      <c r="S64" s="128">
        <f t="shared" si="36"/>
        <v>3150</v>
      </c>
      <c r="T64" s="140" t="s">
        <v>49</v>
      </c>
      <c r="U64" s="345"/>
      <c r="V64" s="332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</row>
    <row r="65" spans="1:41" s="33" customFormat="1" ht="14.25" customHeight="1" thickTop="1" x14ac:dyDescent="0.25">
      <c r="A65" s="341" t="s">
        <v>28</v>
      </c>
      <c r="B65" s="344" t="s">
        <v>87</v>
      </c>
      <c r="C65" s="169" t="s">
        <v>161</v>
      </c>
      <c r="D65" s="190">
        <v>8</v>
      </c>
      <c r="E65" s="190">
        <v>0</v>
      </c>
      <c r="F65" s="190">
        <v>0</v>
      </c>
      <c r="G65" s="190">
        <v>8</v>
      </c>
      <c r="H65" s="190">
        <v>6</v>
      </c>
      <c r="I65" s="190">
        <v>0</v>
      </c>
      <c r="J65" s="190">
        <v>0</v>
      </c>
      <c r="K65" s="190">
        <v>6</v>
      </c>
      <c r="L65" s="190">
        <v>18</v>
      </c>
      <c r="M65" s="190">
        <v>0</v>
      </c>
      <c r="N65" s="190">
        <v>0</v>
      </c>
      <c r="O65" s="190">
        <v>18</v>
      </c>
      <c r="P65" s="190">
        <f>D65+H65+L65</f>
        <v>32</v>
      </c>
      <c r="Q65" s="190">
        <f t="shared" ref="Q65:S66" si="37">E65+I65+M65</f>
        <v>0</v>
      </c>
      <c r="R65" s="190">
        <f t="shared" si="37"/>
        <v>0</v>
      </c>
      <c r="S65" s="190">
        <f t="shared" si="37"/>
        <v>32</v>
      </c>
      <c r="T65" s="169" t="s">
        <v>140</v>
      </c>
      <c r="U65" s="344" t="s">
        <v>163</v>
      </c>
      <c r="V65" s="331" t="s">
        <v>29</v>
      </c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</row>
    <row r="66" spans="1:41" s="33" customFormat="1" ht="14.25" customHeight="1" x14ac:dyDescent="0.25">
      <c r="A66" s="342"/>
      <c r="B66" s="329"/>
      <c r="C66" s="110" t="s">
        <v>162</v>
      </c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  <c r="J66" s="107">
        <v>0</v>
      </c>
      <c r="K66" s="107">
        <v>0</v>
      </c>
      <c r="L66" s="107">
        <v>2</v>
      </c>
      <c r="M66" s="107">
        <v>0</v>
      </c>
      <c r="N66" s="107">
        <v>0</v>
      </c>
      <c r="O66" s="107">
        <v>2</v>
      </c>
      <c r="P66" s="164">
        <f>D66+H66+L66</f>
        <v>2</v>
      </c>
      <c r="Q66" s="164">
        <f t="shared" si="37"/>
        <v>0</v>
      </c>
      <c r="R66" s="164">
        <f t="shared" si="37"/>
        <v>0</v>
      </c>
      <c r="S66" s="164">
        <f t="shared" si="37"/>
        <v>2</v>
      </c>
      <c r="T66" s="110" t="s">
        <v>141</v>
      </c>
      <c r="U66" s="329"/>
      <c r="V66" s="331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</row>
    <row r="67" spans="1:41" s="33" customFormat="1" ht="14.25" customHeight="1" x14ac:dyDescent="0.25">
      <c r="A67" s="342"/>
      <c r="B67" s="329"/>
      <c r="C67" s="139" t="s">
        <v>88</v>
      </c>
      <c r="D67" s="119">
        <f>SUM(D65:D66)</f>
        <v>8</v>
      </c>
      <c r="E67" s="119">
        <f t="shared" ref="E67:O67" si="38">SUM(E65:E66)</f>
        <v>0</v>
      </c>
      <c r="F67" s="119">
        <f t="shared" si="38"/>
        <v>0</v>
      </c>
      <c r="G67" s="119">
        <f t="shared" si="38"/>
        <v>8</v>
      </c>
      <c r="H67" s="119">
        <f t="shared" si="38"/>
        <v>6</v>
      </c>
      <c r="I67" s="119">
        <f t="shared" si="38"/>
        <v>0</v>
      </c>
      <c r="J67" s="119">
        <f t="shared" si="38"/>
        <v>0</v>
      </c>
      <c r="K67" s="119">
        <f t="shared" si="38"/>
        <v>6</v>
      </c>
      <c r="L67" s="119">
        <f t="shared" si="38"/>
        <v>20</v>
      </c>
      <c r="M67" s="119">
        <f t="shared" si="38"/>
        <v>0</v>
      </c>
      <c r="N67" s="119">
        <f t="shared" si="38"/>
        <v>0</v>
      </c>
      <c r="O67" s="119">
        <f t="shared" si="38"/>
        <v>20</v>
      </c>
      <c r="P67" s="119">
        <f>SUM(P65:P66)</f>
        <v>34</v>
      </c>
      <c r="Q67" s="119">
        <f t="shared" ref="Q67:S67" si="39">SUM(Q65:Q66)</f>
        <v>0</v>
      </c>
      <c r="R67" s="119">
        <f t="shared" si="39"/>
        <v>0</v>
      </c>
      <c r="S67" s="119">
        <f t="shared" si="39"/>
        <v>34</v>
      </c>
      <c r="T67" s="139" t="s">
        <v>49</v>
      </c>
      <c r="U67" s="329"/>
      <c r="V67" s="331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</row>
    <row r="68" spans="1:41" s="33" customFormat="1" ht="14.25" customHeight="1" x14ac:dyDescent="0.25">
      <c r="A68" s="342"/>
      <c r="B68" s="329" t="s">
        <v>89</v>
      </c>
      <c r="C68" s="109" t="s">
        <v>161</v>
      </c>
      <c r="D68" s="108">
        <v>0</v>
      </c>
      <c r="E68" s="163">
        <v>0</v>
      </c>
      <c r="F68" s="163">
        <v>0</v>
      </c>
      <c r="G68" s="163">
        <v>0</v>
      </c>
      <c r="H68" s="163">
        <v>0</v>
      </c>
      <c r="I68" s="163">
        <v>0</v>
      </c>
      <c r="J68" s="163">
        <v>0</v>
      </c>
      <c r="K68" s="163">
        <v>0</v>
      </c>
      <c r="L68" s="163">
        <v>0</v>
      </c>
      <c r="M68" s="163">
        <v>0</v>
      </c>
      <c r="N68" s="163">
        <v>0</v>
      </c>
      <c r="O68" s="163">
        <v>0</v>
      </c>
      <c r="P68" s="163">
        <v>0</v>
      </c>
      <c r="Q68" s="163">
        <v>0</v>
      </c>
      <c r="R68" s="163">
        <v>0</v>
      </c>
      <c r="S68" s="163">
        <v>0</v>
      </c>
      <c r="T68" s="109" t="s">
        <v>140</v>
      </c>
      <c r="U68" s="329" t="s">
        <v>164</v>
      </c>
      <c r="V68" s="331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</row>
    <row r="69" spans="1:41" s="33" customFormat="1" ht="14.25" customHeight="1" x14ac:dyDescent="0.25">
      <c r="A69" s="342"/>
      <c r="B69" s="329"/>
      <c r="C69" s="110" t="s">
        <v>162</v>
      </c>
      <c r="D69" s="107">
        <v>0</v>
      </c>
      <c r="E69" s="164">
        <v>0</v>
      </c>
      <c r="F69" s="164">
        <v>0</v>
      </c>
      <c r="G69" s="164">
        <v>0</v>
      </c>
      <c r="H69" s="164">
        <v>0</v>
      </c>
      <c r="I69" s="164">
        <v>0</v>
      </c>
      <c r="J69" s="164">
        <v>0</v>
      </c>
      <c r="K69" s="164">
        <v>0</v>
      </c>
      <c r="L69" s="164">
        <v>0</v>
      </c>
      <c r="M69" s="164">
        <v>0</v>
      </c>
      <c r="N69" s="164">
        <v>0</v>
      </c>
      <c r="O69" s="164">
        <v>0</v>
      </c>
      <c r="P69" s="164">
        <v>0</v>
      </c>
      <c r="Q69" s="164">
        <v>0</v>
      </c>
      <c r="R69" s="164">
        <v>0</v>
      </c>
      <c r="S69" s="164">
        <v>0</v>
      </c>
      <c r="T69" s="110" t="s">
        <v>141</v>
      </c>
      <c r="U69" s="329"/>
      <c r="V69" s="331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</row>
    <row r="70" spans="1:41" s="33" customFormat="1" ht="14.25" customHeight="1" x14ac:dyDescent="0.25">
      <c r="A70" s="342"/>
      <c r="B70" s="329"/>
      <c r="C70" s="139" t="s">
        <v>88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19">
        <v>0</v>
      </c>
      <c r="O70" s="119">
        <v>0</v>
      </c>
      <c r="P70" s="119">
        <v>0</v>
      </c>
      <c r="Q70" s="119">
        <v>0</v>
      </c>
      <c r="R70" s="119">
        <v>0</v>
      </c>
      <c r="S70" s="119">
        <v>0</v>
      </c>
      <c r="T70" s="139" t="s">
        <v>49</v>
      </c>
      <c r="U70" s="329"/>
      <c r="V70" s="331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</row>
    <row r="71" spans="1:41" s="33" customFormat="1" ht="14.25" customHeight="1" x14ac:dyDescent="0.25">
      <c r="A71" s="342"/>
      <c r="B71" s="329" t="s">
        <v>88</v>
      </c>
      <c r="C71" s="109" t="s">
        <v>161</v>
      </c>
      <c r="D71" s="108">
        <f>D65+D68</f>
        <v>8</v>
      </c>
      <c r="E71" s="163">
        <f t="shared" ref="E71:S71" si="40">E65+E68</f>
        <v>0</v>
      </c>
      <c r="F71" s="163">
        <f t="shared" si="40"/>
        <v>0</v>
      </c>
      <c r="G71" s="163">
        <f t="shared" si="40"/>
        <v>8</v>
      </c>
      <c r="H71" s="163">
        <f t="shared" si="40"/>
        <v>6</v>
      </c>
      <c r="I71" s="163">
        <f t="shared" si="40"/>
        <v>0</v>
      </c>
      <c r="J71" s="163">
        <f t="shared" si="40"/>
        <v>0</v>
      </c>
      <c r="K71" s="163">
        <f t="shared" si="40"/>
        <v>6</v>
      </c>
      <c r="L71" s="163">
        <f t="shared" si="40"/>
        <v>18</v>
      </c>
      <c r="M71" s="163">
        <f t="shared" si="40"/>
        <v>0</v>
      </c>
      <c r="N71" s="163">
        <f t="shared" si="40"/>
        <v>0</v>
      </c>
      <c r="O71" s="163">
        <f t="shared" si="40"/>
        <v>18</v>
      </c>
      <c r="P71" s="163">
        <f t="shared" si="40"/>
        <v>32</v>
      </c>
      <c r="Q71" s="163">
        <f t="shared" si="40"/>
        <v>0</v>
      </c>
      <c r="R71" s="163">
        <f t="shared" si="40"/>
        <v>0</v>
      </c>
      <c r="S71" s="163">
        <f t="shared" si="40"/>
        <v>32</v>
      </c>
      <c r="T71" s="109" t="s">
        <v>140</v>
      </c>
      <c r="U71" s="329" t="s">
        <v>49</v>
      </c>
      <c r="V71" s="331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</row>
    <row r="72" spans="1:41" s="33" customFormat="1" ht="14.25" customHeight="1" x14ac:dyDescent="0.25">
      <c r="A72" s="342"/>
      <c r="B72" s="329"/>
      <c r="C72" s="110" t="s">
        <v>162</v>
      </c>
      <c r="D72" s="107">
        <f>D66+D69</f>
        <v>0</v>
      </c>
      <c r="E72" s="164">
        <f t="shared" ref="E72:S72" si="41">E66+E69</f>
        <v>0</v>
      </c>
      <c r="F72" s="164">
        <f t="shared" si="41"/>
        <v>0</v>
      </c>
      <c r="G72" s="164">
        <f t="shared" si="41"/>
        <v>0</v>
      </c>
      <c r="H72" s="164">
        <f t="shared" si="41"/>
        <v>0</v>
      </c>
      <c r="I72" s="164">
        <f t="shared" si="41"/>
        <v>0</v>
      </c>
      <c r="J72" s="164">
        <f t="shared" si="41"/>
        <v>0</v>
      </c>
      <c r="K72" s="164">
        <f t="shared" si="41"/>
        <v>0</v>
      </c>
      <c r="L72" s="164">
        <f t="shared" si="41"/>
        <v>2</v>
      </c>
      <c r="M72" s="164">
        <f t="shared" si="41"/>
        <v>0</v>
      </c>
      <c r="N72" s="164">
        <f t="shared" si="41"/>
        <v>0</v>
      </c>
      <c r="O72" s="164">
        <f t="shared" si="41"/>
        <v>2</v>
      </c>
      <c r="P72" s="164">
        <f t="shared" si="41"/>
        <v>2</v>
      </c>
      <c r="Q72" s="164">
        <f t="shared" si="41"/>
        <v>0</v>
      </c>
      <c r="R72" s="164">
        <f t="shared" si="41"/>
        <v>0</v>
      </c>
      <c r="S72" s="164">
        <f t="shared" si="41"/>
        <v>2</v>
      </c>
      <c r="T72" s="110" t="s">
        <v>141</v>
      </c>
      <c r="U72" s="329"/>
      <c r="V72" s="331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</row>
    <row r="73" spans="1:41" s="33" customFormat="1" ht="14.25" customHeight="1" thickBot="1" x14ac:dyDescent="0.3">
      <c r="A73" s="343"/>
      <c r="B73" s="345"/>
      <c r="C73" s="140" t="s">
        <v>88</v>
      </c>
      <c r="D73" s="128">
        <f>SUM(D71:D72)</f>
        <v>8</v>
      </c>
      <c r="E73" s="128">
        <f t="shared" ref="E73:S73" si="42">SUM(E71:E72)</f>
        <v>0</v>
      </c>
      <c r="F73" s="128">
        <f t="shared" si="42"/>
        <v>0</v>
      </c>
      <c r="G73" s="128">
        <f t="shared" si="42"/>
        <v>8</v>
      </c>
      <c r="H73" s="128">
        <f t="shared" si="42"/>
        <v>6</v>
      </c>
      <c r="I73" s="128">
        <f t="shared" si="42"/>
        <v>0</v>
      </c>
      <c r="J73" s="128">
        <f t="shared" si="42"/>
        <v>0</v>
      </c>
      <c r="K73" s="128">
        <f t="shared" si="42"/>
        <v>6</v>
      </c>
      <c r="L73" s="128">
        <f t="shared" si="42"/>
        <v>20</v>
      </c>
      <c r="M73" s="128">
        <f t="shared" si="42"/>
        <v>0</v>
      </c>
      <c r="N73" s="128">
        <f t="shared" si="42"/>
        <v>0</v>
      </c>
      <c r="O73" s="128">
        <f t="shared" si="42"/>
        <v>20</v>
      </c>
      <c r="P73" s="128">
        <f t="shared" si="42"/>
        <v>34</v>
      </c>
      <c r="Q73" s="128">
        <f t="shared" si="42"/>
        <v>0</v>
      </c>
      <c r="R73" s="128">
        <f t="shared" si="42"/>
        <v>0</v>
      </c>
      <c r="S73" s="128">
        <f t="shared" si="42"/>
        <v>34</v>
      </c>
      <c r="T73" s="140" t="s">
        <v>49</v>
      </c>
      <c r="U73" s="345"/>
      <c r="V73" s="332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</row>
    <row r="74" spans="1:41" s="33" customFormat="1" ht="11.25" customHeight="1" thickTop="1" x14ac:dyDescent="0.25">
      <c r="A74" s="346" t="s">
        <v>30</v>
      </c>
      <c r="B74" s="328" t="s">
        <v>87</v>
      </c>
      <c r="C74" s="141" t="s">
        <v>161</v>
      </c>
      <c r="D74" s="191">
        <v>922</v>
      </c>
      <c r="E74" s="191">
        <v>2</v>
      </c>
      <c r="F74" s="191">
        <v>0</v>
      </c>
      <c r="G74" s="191">
        <v>924</v>
      </c>
      <c r="H74" s="191">
        <v>998</v>
      </c>
      <c r="I74" s="191">
        <v>3</v>
      </c>
      <c r="J74" s="191">
        <v>9</v>
      </c>
      <c r="K74" s="191">
        <v>1010</v>
      </c>
      <c r="L74" s="191">
        <v>976</v>
      </c>
      <c r="M74" s="191">
        <v>4</v>
      </c>
      <c r="N74" s="191">
        <v>463</v>
      </c>
      <c r="O74" s="191">
        <v>1443</v>
      </c>
      <c r="P74" s="191">
        <f>D74+H74+L74</f>
        <v>2896</v>
      </c>
      <c r="Q74" s="191">
        <f t="shared" ref="Q74:S75" si="43">E74+I74+M74</f>
        <v>9</v>
      </c>
      <c r="R74" s="191">
        <f t="shared" si="43"/>
        <v>472</v>
      </c>
      <c r="S74" s="191">
        <f t="shared" si="43"/>
        <v>3377</v>
      </c>
      <c r="T74" s="141" t="s">
        <v>140</v>
      </c>
      <c r="U74" s="328" t="s">
        <v>163</v>
      </c>
      <c r="V74" s="330" t="s">
        <v>31</v>
      </c>
    </row>
    <row r="75" spans="1:41" s="33" customFormat="1" ht="11.25" customHeight="1" x14ac:dyDescent="0.25">
      <c r="A75" s="342"/>
      <c r="B75" s="329"/>
      <c r="C75" s="192" t="s">
        <v>162</v>
      </c>
      <c r="D75" s="189">
        <v>0</v>
      </c>
      <c r="E75" s="189">
        <v>0</v>
      </c>
      <c r="F75" s="189">
        <v>0</v>
      </c>
      <c r="G75" s="189">
        <v>0</v>
      </c>
      <c r="H75" s="189">
        <v>0</v>
      </c>
      <c r="I75" s="189">
        <v>0</v>
      </c>
      <c r="J75" s="189">
        <v>0</v>
      </c>
      <c r="K75" s="189">
        <v>0</v>
      </c>
      <c r="L75" s="189">
        <v>0</v>
      </c>
      <c r="M75" s="189">
        <v>0</v>
      </c>
      <c r="N75" s="189">
        <v>0</v>
      </c>
      <c r="O75" s="189">
        <v>0</v>
      </c>
      <c r="P75" s="189">
        <f>D75+H75+L75</f>
        <v>0</v>
      </c>
      <c r="Q75" s="189">
        <f t="shared" si="43"/>
        <v>0</v>
      </c>
      <c r="R75" s="189">
        <f t="shared" si="43"/>
        <v>0</v>
      </c>
      <c r="S75" s="189">
        <f t="shared" si="43"/>
        <v>0</v>
      </c>
      <c r="T75" s="192" t="s">
        <v>141</v>
      </c>
      <c r="U75" s="329"/>
      <c r="V75" s="331"/>
    </row>
    <row r="76" spans="1:41" s="33" customFormat="1" ht="11.25" customHeight="1" x14ac:dyDescent="0.25">
      <c r="A76" s="342"/>
      <c r="B76" s="329"/>
      <c r="C76" s="139" t="s">
        <v>88</v>
      </c>
      <c r="D76" s="119">
        <f>SUM(D74:D75)</f>
        <v>922</v>
      </c>
      <c r="E76" s="119">
        <f t="shared" ref="E76:O76" si="44">SUM(E74:E75)</f>
        <v>2</v>
      </c>
      <c r="F76" s="119">
        <f t="shared" si="44"/>
        <v>0</v>
      </c>
      <c r="G76" s="119">
        <f t="shared" si="44"/>
        <v>924</v>
      </c>
      <c r="H76" s="119">
        <f t="shared" si="44"/>
        <v>998</v>
      </c>
      <c r="I76" s="119">
        <f t="shared" si="44"/>
        <v>3</v>
      </c>
      <c r="J76" s="119">
        <f t="shared" si="44"/>
        <v>9</v>
      </c>
      <c r="K76" s="119">
        <f t="shared" si="44"/>
        <v>1010</v>
      </c>
      <c r="L76" s="119">
        <f t="shared" si="44"/>
        <v>976</v>
      </c>
      <c r="M76" s="119">
        <f t="shared" si="44"/>
        <v>4</v>
      </c>
      <c r="N76" s="119">
        <f t="shared" si="44"/>
        <v>463</v>
      </c>
      <c r="O76" s="119">
        <f t="shared" si="44"/>
        <v>1443</v>
      </c>
      <c r="P76" s="119">
        <f>SUM(P74:P75)</f>
        <v>2896</v>
      </c>
      <c r="Q76" s="119">
        <f t="shared" ref="Q76:S76" si="45">SUM(Q74:Q75)</f>
        <v>9</v>
      </c>
      <c r="R76" s="119">
        <f t="shared" si="45"/>
        <v>472</v>
      </c>
      <c r="S76" s="119">
        <f t="shared" si="45"/>
        <v>3377</v>
      </c>
      <c r="T76" s="139" t="s">
        <v>49</v>
      </c>
      <c r="U76" s="329"/>
      <c r="V76" s="331"/>
    </row>
    <row r="77" spans="1:41" s="33" customFormat="1" ht="11.25" customHeight="1" x14ac:dyDescent="0.25">
      <c r="A77" s="342"/>
      <c r="B77" s="329" t="s">
        <v>89</v>
      </c>
      <c r="C77" s="109" t="s">
        <v>161</v>
      </c>
      <c r="D77" s="188">
        <v>0</v>
      </c>
      <c r="E77" s="188">
        <v>0</v>
      </c>
      <c r="F77" s="188">
        <v>0</v>
      </c>
      <c r="G77" s="188">
        <v>0</v>
      </c>
      <c r="H77" s="188">
        <v>0</v>
      </c>
      <c r="I77" s="188">
        <v>0</v>
      </c>
      <c r="J77" s="188">
        <v>0</v>
      </c>
      <c r="K77" s="188">
        <v>0</v>
      </c>
      <c r="L77" s="188">
        <v>0</v>
      </c>
      <c r="M77" s="188">
        <v>0</v>
      </c>
      <c r="N77" s="188">
        <v>0</v>
      </c>
      <c r="O77" s="188">
        <v>0</v>
      </c>
      <c r="P77" s="188">
        <v>0</v>
      </c>
      <c r="Q77" s="188">
        <v>0</v>
      </c>
      <c r="R77" s="188">
        <v>0</v>
      </c>
      <c r="S77" s="188">
        <v>0</v>
      </c>
      <c r="T77" s="109" t="s">
        <v>140</v>
      </c>
      <c r="U77" s="329" t="s">
        <v>164</v>
      </c>
      <c r="V77" s="331"/>
    </row>
    <row r="78" spans="1:41" s="33" customFormat="1" ht="11.25" customHeight="1" x14ac:dyDescent="0.25">
      <c r="A78" s="342"/>
      <c r="B78" s="329"/>
      <c r="C78" s="192" t="s">
        <v>162</v>
      </c>
      <c r="D78" s="189">
        <v>0</v>
      </c>
      <c r="E78" s="189">
        <v>0</v>
      </c>
      <c r="F78" s="189">
        <v>0</v>
      </c>
      <c r="G78" s="189">
        <v>0</v>
      </c>
      <c r="H78" s="189">
        <v>0</v>
      </c>
      <c r="I78" s="189">
        <v>0</v>
      </c>
      <c r="J78" s="189">
        <v>0</v>
      </c>
      <c r="K78" s="189">
        <v>0</v>
      </c>
      <c r="L78" s="189">
        <v>0</v>
      </c>
      <c r="M78" s="189">
        <v>0</v>
      </c>
      <c r="N78" s="189">
        <v>0</v>
      </c>
      <c r="O78" s="189">
        <v>0</v>
      </c>
      <c r="P78" s="189">
        <v>0</v>
      </c>
      <c r="Q78" s="189">
        <v>0</v>
      </c>
      <c r="R78" s="189">
        <v>0</v>
      </c>
      <c r="S78" s="189">
        <v>0</v>
      </c>
      <c r="T78" s="192" t="s">
        <v>141</v>
      </c>
      <c r="U78" s="329"/>
      <c r="V78" s="331"/>
    </row>
    <row r="79" spans="1:41" s="33" customFormat="1" ht="11.25" customHeight="1" x14ac:dyDescent="0.25">
      <c r="A79" s="342"/>
      <c r="B79" s="329"/>
      <c r="C79" s="139" t="s">
        <v>88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  <c r="I79" s="119">
        <v>0</v>
      </c>
      <c r="J79" s="119">
        <v>0</v>
      </c>
      <c r="K79" s="119">
        <v>0</v>
      </c>
      <c r="L79" s="119">
        <v>0</v>
      </c>
      <c r="M79" s="119">
        <v>0</v>
      </c>
      <c r="N79" s="119">
        <v>0</v>
      </c>
      <c r="O79" s="119">
        <v>0</v>
      </c>
      <c r="P79" s="119">
        <v>0</v>
      </c>
      <c r="Q79" s="119">
        <v>0</v>
      </c>
      <c r="R79" s="119">
        <v>0</v>
      </c>
      <c r="S79" s="119">
        <v>0</v>
      </c>
      <c r="T79" s="139" t="s">
        <v>49</v>
      </c>
      <c r="U79" s="329"/>
      <c r="V79" s="331"/>
    </row>
    <row r="80" spans="1:41" s="33" customFormat="1" ht="11.25" customHeight="1" x14ac:dyDescent="0.25">
      <c r="A80" s="342"/>
      <c r="B80" s="329" t="s">
        <v>88</v>
      </c>
      <c r="C80" s="109" t="s">
        <v>161</v>
      </c>
      <c r="D80" s="188">
        <f>D74+D77</f>
        <v>922</v>
      </c>
      <c r="E80" s="188">
        <f t="shared" ref="E80:O80" si="46">E74+E77</f>
        <v>2</v>
      </c>
      <c r="F80" s="188">
        <f t="shared" si="46"/>
        <v>0</v>
      </c>
      <c r="G80" s="188">
        <f t="shared" si="46"/>
        <v>924</v>
      </c>
      <c r="H80" s="188">
        <f t="shared" si="46"/>
        <v>998</v>
      </c>
      <c r="I80" s="188">
        <f t="shared" si="46"/>
        <v>3</v>
      </c>
      <c r="J80" s="188">
        <f t="shared" si="46"/>
        <v>9</v>
      </c>
      <c r="K80" s="188">
        <f t="shared" si="46"/>
        <v>1010</v>
      </c>
      <c r="L80" s="188">
        <f t="shared" si="46"/>
        <v>976</v>
      </c>
      <c r="M80" s="188">
        <f t="shared" si="46"/>
        <v>4</v>
      </c>
      <c r="N80" s="188">
        <f t="shared" si="46"/>
        <v>463</v>
      </c>
      <c r="O80" s="188">
        <f t="shared" si="46"/>
        <v>1443</v>
      </c>
      <c r="P80" s="188">
        <f>D80+H80+L80</f>
        <v>2896</v>
      </c>
      <c r="Q80" s="188">
        <f t="shared" ref="Q80:S81" si="47">E80+I80+M80</f>
        <v>9</v>
      </c>
      <c r="R80" s="188">
        <f t="shared" si="47"/>
        <v>472</v>
      </c>
      <c r="S80" s="188">
        <f t="shared" si="47"/>
        <v>3377</v>
      </c>
      <c r="T80" s="109" t="s">
        <v>140</v>
      </c>
      <c r="U80" s="329" t="s">
        <v>49</v>
      </c>
      <c r="V80" s="331"/>
    </row>
    <row r="81" spans="1:22" s="33" customFormat="1" ht="11.25" customHeight="1" x14ac:dyDescent="0.25">
      <c r="A81" s="342"/>
      <c r="B81" s="329"/>
      <c r="C81" s="192" t="s">
        <v>162</v>
      </c>
      <c r="D81" s="189">
        <f>D75+D78</f>
        <v>0</v>
      </c>
      <c r="E81" s="189">
        <f t="shared" ref="E81:O81" si="48">E75+E78</f>
        <v>0</v>
      </c>
      <c r="F81" s="189">
        <f t="shared" si="48"/>
        <v>0</v>
      </c>
      <c r="G81" s="189">
        <f t="shared" si="48"/>
        <v>0</v>
      </c>
      <c r="H81" s="189">
        <f t="shared" si="48"/>
        <v>0</v>
      </c>
      <c r="I81" s="189">
        <f t="shared" si="48"/>
        <v>0</v>
      </c>
      <c r="J81" s="189">
        <f t="shared" si="48"/>
        <v>0</v>
      </c>
      <c r="K81" s="189">
        <f t="shared" si="48"/>
        <v>0</v>
      </c>
      <c r="L81" s="189">
        <f t="shared" si="48"/>
        <v>0</v>
      </c>
      <c r="M81" s="189">
        <f t="shared" si="48"/>
        <v>0</v>
      </c>
      <c r="N81" s="189">
        <f t="shared" si="48"/>
        <v>0</v>
      </c>
      <c r="O81" s="189">
        <f t="shared" si="48"/>
        <v>0</v>
      </c>
      <c r="P81" s="189">
        <f>D81+H81+L81</f>
        <v>0</v>
      </c>
      <c r="Q81" s="189">
        <f t="shared" si="47"/>
        <v>0</v>
      </c>
      <c r="R81" s="189">
        <f t="shared" si="47"/>
        <v>0</v>
      </c>
      <c r="S81" s="189">
        <f t="shared" si="47"/>
        <v>0</v>
      </c>
      <c r="T81" s="192" t="s">
        <v>141</v>
      </c>
      <c r="U81" s="329"/>
      <c r="V81" s="331"/>
    </row>
    <row r="82" spans="1:22" s="33" customFormat="1" ht="11.25" customHeight="1" thickBot="1" x14ac:dyDescent="0.3">
      <c r="A82" s="343"/>
      <c r="B82" s="345"/>
      <c r="C82" s="140" t="s">
        <v>88</v>
      </c>
      <c r="D82" s="128">
        <f>SUM(D80:D81)</f>
        <v>922</v>
      </c>
      <c r="E82" s="128">
        <f t="shared" ref="E82:S82" si="49">SUM(E80:E81)</f>
        <v>2</v>
      </c>
      <c r="F82" s="128">
        <f t="shared" si="49"/>
        <v>0</v>
      </c>
      <c r="G82" s="128">
        <f t="shared" si="49"/>
        <v>924</v>
      </c>
      <c r="H82" s="128">
        <f t="shared" si="49"/>
        <v>998</v>
      </c>
      <c r="I82" s="128">
        <f t="shared" si="49"/>
        <v>3</v>
      </c>
      <c r="J82" s="128">
        <f t="shared" si="49"/>
        <v>9</v>
      </c>
      <c r="K82" s="128">
        <f t="shared" si="49"/>
        <v>1010</v>
      </c>
      <c r="L82" s="128">
        <f t="shared" si="49"/>
        <v>976</v>
      </c>
      <c r="M82" s="128">
        <f t="shared" si="49"/>
        <v>4</v>
      </c>
      <c r="N82" s="128">
        <f t="shared" si="49"/>
        <v>463</v>
      </c>
      <c r="O82" s="128">
        <f t="shared" si="49"/>
        <v>1443</v>
      </c>
      <c r="P82" s="128">
        <f t="shared" si="49"/>
        <v>2896</v>
      </c>
      <c r="Q82" s="128">
        <f t="shared" si="49"/>
        <v>9</v>
      </c>
      <c r="R82" s="128">
        <f t="shared" si="49"/>
        <v>472</v>
      </c>
      <c r="S82" s="128">
        <f t="shared" si="49"/>
        <v>3377</v>
      </c>
      <c r="T82" s="140" t="s">
        <v>49</v>
      </c>
      <c r="U82" s="345"/>
      <c r="V82" s="332"/>
    </row>
    <row r="83" spans="1:22" s="33" customFormat="1" ht="11.25" customHeight="1" thickTop="1" x14ac:dyDescent="0.25">
      <c r="A83" s="346" t="s">
        <v>32</v>
      </c>
      <c r="B83" s="328" t="s">
        <v>87</v>
      </c>
      <c r="C83" s="141" t="s">
        <v>161</v>
      </c>
      <c r="D83" s="191">
        <v>9</v>
      </c>
      <c r="E83" s="191">
        <v>0</v>
      </c>
      <c r="F83" s="191">
        <v>0</v>
      </c>
      <c r="G83" s="191">
        <v>9</v>
      </c>
      <c r="H83" s="191">
        <v>29</v>
      </c>
      <c r="I83" s="191">
        <v>0</v>
      </c>
      <c r="J83" s="191">
        <v>0</v>
      </c>
      <c r="K83" s="191">
        <v>29</v>
      </c>
      <c r="L83" s="191">
        <v>12</v>
      </c>
      <c r="M83" s="191">
        <v>0</v>
      </c>
      <c r="N83" s="191">
        <v>0</v>
      </c>
      <c r="O83" s="191">
        <v>12</v>
      </c>
      <c r="P83" s="191">
        <f>D83+H83+L83</f>
        <v>50</v>
      </c>
      <c r="Q83" s="191">
        <f t="shared" ref="Q83:S84" si="50">E83+I83+M83</f>
        <v>0</v>
      </c>
      <c r="R83" s="191">
        <f t="shared" si="50"/>
        <v>0</v>
      </c>
      <c r="S83" s="191">
        <f t="shared" si="50"/>
        <v>50</v>
      </c>
      <c r="T83" s="141" t="s">
        <v>140</v>
      </c>
      <c r="U83" s="328" t="s">
        <v>163</v>
      </c>
      <c r="V83" s="330" t="s">
        <v>33</v>
      </c>
    </row>
    <row r="84" spans="1:22" s="33" customFormat="1" ht="11.25" customHeight="1" x14ac:dyDescent="0.25">
      <c r="A84" s="342"/>
      <c r="B84" s="329"/>
      <c r="C84" s="192" t="s">
        <v>162</v>
      </c>
      <c r="D84" s="189">
        <v>0</v>
      </c>
      <c r="E84" s="189">
        <v>0</v>
      </c>
      <c r="F84" s="189">
        <v>0</v>
      </c>
      <c r="G84" s="189">
        <v>0</v>
      </c>
      <c r="H84" s="189">
        <v>0</v>
      </c>
      <c r="I84" s="189">
        <v>0</v>
      </c>
      <c r="J84" s="189">
        <v>0</v>
      </c>
      <c r="K84" s="189">
        <v>0</v>
      </c>
      <c r="L84" s="189">
        <v>0</v>
      </c>
      <c r="M84" s="189">
        <v>0</v>
      </c>
      <c r="N84" s="189">
        <v>0</v>
      </c>
      <c r="O84" s="189">
        <v>0</v>
      </c>
      <c r="P84" s="189">
        <f>D84+H84+L84</f>
        <v>0</v>
      </c>
      <c r="Q84" s="189">
        <f t="shared" si="50"/>
        <v>0</v>
      </c>
      <c r="R84" s="189">
        <f t="shared" si="50"/>
        <v>0</v>
      </c>
      <c r="S84" s="189">
        <f t="shared" si="50"/>
        <v>0</v>
      </c>
      <c r="T84" s="192" t="s">
        <v>141</v>
      </c>
      <c r="U84" s="329"/>
      <c r="V84" s="331"/>
    </row>
    <row r="85" spans="1:22" s="33" customFormat="1" ht="11.25" customHeight="1" x14ac:dyDescent="0.25">
      <c r="A85" s="342"/>
      <c r="B85" s="329"/>
      <c r="C85" s="139" t="s">
        <v>88</v>
      </c>
      <c r="D85" s="119">
        <f>SUM(D83:D84)</f>
        <v>9</v>
      </c>
      <c r="E85" s="119">
        <f t="shared" ref="E85:O85" si="51">SUM(E83:E84)</f>
        <v>0</v>
      </c>
      <c r="F85" s="119">
        <f t="shared" si="51"/>
        <v>0</v>
      </c>
      <c r="G85" s="119">
        <f t="shared" si="51"/>
        <v>9</v>
      </c>
      <c r="H85" s="119">
        <f t="shared" si="51"/>
        <v>29</v>
      </c>
      <c r="I85" s="119">
        <f t="shared" si="51"/>
        <v>0</v>
      </c>
      <c r="J85" s="119">
        <f t="shared" si="51"/>
        <v>0</v>
      </c>
      <c r="K85" s="119">
        <f t="shared" si="51"/>
        <v>29</v>
      </c>
      <c r="L85" s="119">
        <f t="shared" si="51"/>
        <v>12</v>
      </c>
      <c r="M85" s="119">
        <f t="shared" si="51"/>
        <v>0</v>
      </c>
      <c r="N85" s="119">
        <f t="shared" si="51"/>
        <v>0</v>
      </c>
      <c r="O85" s="119">
        <f t="shared" si="51"/>
        <v>12</v>
      </c>
      <c r="P85" s="119">
        <f>SUM(P83:P84)</f>
        <v>50</v>
      </c>
      <c r="Q85" s="119">
        <f t="shared" ref="Q85:S85" si="52">SUM(Q83:Q84)</f>
        <v>0</v>
      </c>
      <c r="R85" s="119">
        <f t="shared" si="52"/>
        <v>0</v>
      </c>
      <c r="S85" s="119">
        <f t="shared" si="52"/>
        <v>50</v>
      </c>
      <c r="T85" s="139" t="s">
        <v>49</v>
      </c>
      <c r="U85" s="329"/>
      <c r="V85" s="331"/>
    </row>
    <row r="86" spans="1:22" s="33" customFormat="1" ht="11.25" customHeight="1" x14ac:dyDescent="0.25">
      <c r="A86" s="342"/>
      <c r="B86" s="329" t="s">
        <v>89</v>
      </c>
      <c r="C86" s="109" t="s">
        <v>161</v>
      </c>
      <c r="D86" s="188">
        <v>0</v>
      </c>
      <c r="E86" s="188">
        <v>0</v>
      </c>
      <c r="F86" s="188">
        <v>0</v>
      </c>
      <c r="G86" s="188">
        <v>0</v>
      </c>
      <c r="H86" s="188">
        <v>0</v>
      </c>
      <c r="I86" s="188">
        <v>0</v>
      </c>
      <c r="J86" s="188">
        <v>0</v>
      </c>
      <c r="K86" s="188">
        <v>0</v>
      </c>
      <c r="L86" s="188">
        <v>0</v>
      </c>
      <c r="M86" s="188">
        <v>0</v>
      </c>
      <c r="N86" s="188">
        <v>0</v>
      </c>
      <c r="O86" s="188">
        <v>0</v>
      </c>
      <c r="P86" s="188">
        <v>0</v>
      </c>
      <c r="Q86" s="188">
        <v>0</v>
      </c>
      <c r="R86" s="188">
        <v>0</v>
      </c>
      <c r="S86" s="188">
        <v>0</v>
      </c>
      <c r="T86" s="109" t="s">
        <v>140</v>
      </c>
      <c r="U86" s="329" t="s">
        <v>164</v>
      </c>
      <c r="V86" s="331"/>
    </row>
    <row r="87" spans="1:22" s="33" customFormat="1" ht="11.25" customHeight="1" x14ac:dyDescent="0.25">
      <c r="A87" s="342"/>
      <c r="B87" s="329"/>
      <c r="C87" s="192" t="s">
        <v>162</v>
      </c>
      <c r="D87" s="189">
        <v>0</v>
      </c>
      <c r="E87" s="189">
        <v>0</v>
      </c>
      <c r="F87" s="189">
        <v>0</v>
      </c>
      <c r="G87" s="189">
        <v>0</v>
      </c>
      <c r="H87" s="189">
        <v>0</v>
      </c>
      <c r="I87" s="189">
        <v>0</v>
      </c>
      <c r="J87" s="189">
        <v>0</v>
      </c>
      <c r="K87" s="189">
        <v>0</v>
      </c>
      <c r="L87" s="189">
        <v>0</v>
      </c>
      <c r="M87" s="189">
        <v>0</v>
      </c>
      <c r="N87" s="189">
        <v>0</v>
      </c>
      <c r="O87" s="189">
        <v>0</v>
      </c>
      <c r="P87" s="189">
        <v>0</v>
      </c>
      <c r="Q87" s="189">
        <v>0</v>
      </c>
      <c r="R87" s="189">
        <v>0</v>
      </c>
      <c r="S87" s="189">
        <v>0</v>
      </c>
      <c r="T87" s="192" t="s">
        <v>141</v>
      </c>
      <c r="U87" s="329"/>
      <c r="V87" s="331"/>
    </row>
    <row r="88" spans="1:22" s="33" customFormat="1" ht="11.25" customHeight="1" x14ac:dyDescent="0.25">
      <c r="A88" s="342"/>
      <c r="B88" s="329"/>
      <c r="C88" s="139" t="s">
        <v>88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19">
        <v>0</v>
      </c>
      <c r="O88" s="119">
        <v>0</v>
      </c>
      <c r="P88" s="119">
        <v>0</v>
      </c>
      <c r="Q88" s="119">
        <v>0</v>
      </c>
      <c r="R88" s="119">
        <v>0</v>
      </c>
      <c r="S88" s="119">
        <v>0</v>
      </c>
      <c r="T88" s="139" t="s">
        <v>49</v>
      </c>
      <c r="U88" s="329"/>
      <c r="V88" s="331"/>
    </row>
    <row r="89" spans="1:22" s="33" customFormat="1" ht="11.25" customHeight="1" x14ac:dyDescent="0.25">
      <c r="A89" s="342"/>
      <c r="B89" s="329" t="s">
        <v>88</v>
      </c>
      <c r="C89" s="109" t="s">
        <v>161</v>
      </c>
      <c r="D89" s="188">
        <f>D83+D86</f>
        <v>9</v>
      </c>
      <c r="E89" s="188">
        <f t="shared" ref="E89:S89" si="53">E83+E86</f>
        <v>0</v>
      </c>
      <c r="F89" s="188">
        <f t="shared" si="53"/>
        <v>0</v>
      </c>
      <c r="G89" s="188">
        <f t="shared" si="53"/>
        <v>9</v>
      </c>
      <c r="H89" s="188">
        <f t="shared" si="53"/>
        <v>29</v>
      </c>
      <c r="I89" s="188">
        <f t="shared" si="53"/>
        <v>0</v>
      </c>
      <c r="J89" s="188">
        <f t="shared" si="53"/>
        <v>0</v>
      </c>
      <c r="K89" s="188">
        <f t="shared" si="53"/>
        <v>29</v>
      </c>
      <c r="L89" s="188">
        <f t="shared" si="53"/>
        <v>12</v>
      </c>
      <c r="M89" s="188">
        <f t="shared" si="53"/>
        <v>0</v>
      </c>
      <c r="N89" s="188">
        <f t="shared" si="53"/>
        <v>0</v>
      </c>
      <c r="O89" s="188">
        <f t="shared" si="53"/>
        <v>12</v>
      </c>
      <c r="P89" s="188">
        <f t="shared" si="53"/>
        <v>50</v>
      </c>
      <c r="Q89" s="188">
        <f t="shared" si="53"/>
        <v>0</v>
      </c>
      <c r="R89" s="188">
        <f t="shared" si="53"/>
        <v>0</v>
      </c>
      <c r="S89" s="188">
        <f t="shared" si="53"/>
        <v>50</v>
      </c>
      <c r="T89" s="109" t="s">
        <v>140</v>
      </c>
      <c r="U89" s="329" t="s">
        <v>49</v>
      </c>
      <c r="V89" s="331"/>
    </row>
    <row r="90" spans="1:22" s="33" customFormat="1" ht="11.25" customHeight="1" x14ac:dyDescent="0.25">
      <c r="A90" s="342"/>
      <c r="B90" s="329"/>
      <c r="C90" s="192" t="s">
        <v>162</v>
      </c>
      <c r="D90" s="189">
        <f t="shared" ref="D90:S90" si="54">D84+D87</f>
        <v>0</v>
      </c>
      <c r="E90" s="189">
        <f t="shared" si="54"/>
        <v>0</v>
      </c>
      <c r="F90" s="189">
        <f t="shared" si="54"/>
        <v>0</v>
      </c>
      <c r="G90" s="189">
        <f t="shared" si="54"/>
        <v>0</v>
      </c>
      <c r="H90" s="189">
        <f t="shared" si="54"/>
        <v>0</v>
      </c>
      <c r="I90" s="189">
        <f t="shared" si="54"/>
        <v>0</v>
      </c>
      <c r="J90" s="189">
        <f t="shared" si="54"/>
        <v>0</v>
      </c>
      <c r="K90" s="189">
        <f t="shared" si="54"/>
        <v>0</v>
      </c>
      <c r="L90" s="189">
        <f t="shared" si="54"/>
        <v>0</v>
      </c>
      <c r="M90" s="189">
        <f t="shared" si="54"/>
        <v>0</v>
      </c>
      <c r="N90" s="189">
        <f t="shared" si="54"/>
        <v>0</v>
      </c>
      <c r="O90" s="189">
        <f t="shared" si="54"/>
        <v>0</v>
      </c>
      <c r="P90" s="189">
        <f t="shared" si="54"/>
        <v>0</v>
      </c>
      <c r="Q90" s="189">
        <f t="shared" si="54"/>
        <v>0</v>
      </c>
      <c r="R90" s="189">
        <f t="shared" si="54"/>
        <v>0</v>
      </c>
      <c r="S90" s="189">
        <f t="shared" si="54"/>
        <v>0</v>
      </c>
      <c r="T90" s="192" t="s">
        <v>141</v>
      </c>
      <c r="U90" s="329"/>
      <c r="V90" s="331"/>
    </row>
    <row r="91" spans="1:22" s="33" customFormat="1" ht="11.25" customHeight="1" thickBot="1" x14ac:dyDescent="0.3">
      <c r="A91" s="343"/>
      <c r="B91" s="345"/>
      <c r="C91" s="140" t="s">
        <v>88</v>
      </c>
      <c r="D91" s="128">
        <f t="shared" ref="D91:S91" si="55">D85+D88</f>
        <v>9</v>
      </c>
      <c r="E91" s="128">
        <f t="shared" si="55"/>
        <v>0</v>
      </c>
      <c r="F91" s="128">
        <f t="shared" si="55"/>
        <v>0</v>
      </c>
      <c r="G91" s="128">
        <f t="shared" si="55"/>
        <v>9</v>
      </c>
      <c r="H91" s="128">
        <f t="shared" si="55"/>
        <v>29</v>
      </c>
      <c r="I91" s="128">
        <f t="shared" si="55"/>
        <v>0</v>
      </c>
      <c r="J91" s="128">
        <f t="shared" si="55"/>
        <v>0</v>
      </c>
      <c r="K91" s="128">
        <f t="shared" si="55"/>
        <v>29</v>
      </c>
      <c r="L91" s="128">
        <f t="shared" si="55"/>
        <v>12</v>
      </c>
      <c r="M91" s="128">
        <f t="shared" si="55"/>
        <v>0</v>
      </c>
      <c r="N91" s="128">
        <f t="shared" si="55"/>
        <v>0</v>
      </c>
      <c r="O91" s="128">
        <f t="shared" si="55"/>
        <v>12</v>
      </c>
      <c r="P91" s="128">
        <f t="shared" si="55"/>
        <v>50</v>
      </c>
      <c r="Q91" s="128">
        <f t="shared" si="55"/>
        <v>0</v>
      </c>
      <c r="R91" s="128">
        <f t="shared" si="55"/>
        <v>0</v>
      </c>
      <c r="S91" s="128">
        <f t="shared" si="55"/>
        <v>50</v>
      </c>
      <c r="T91" s="140" t="s">
        <v>49</v>
      </c>
      <c r="U91" s="345"/>
      <c r="V91" s="332"/>
    </row>
    <row r="92" spans="1:22" s="33" customFormat="1" ht="11.25" customHeight="1" thickTop="1" x14ac:dyDescent="0.25">
      <c r="A92" s="206"/>
      <c r="B92" s="207"/>
      <c r="C92" s="207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207"/>
      <c r="U92" s="208"/>
      <c r="V92" s="207"/>
    </row>
    <row r="93" spans="1:22" s="33" customFormat="1" ht="13.5" customHeight="1" x14ac:dyDescent="0.25">
      <c r="A93" s="340" t="s">
        <v>208</v>
      </c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0"/>
      <c r="R93" s="340"/>
      <c r="S93" s="340"/>
      <c r="T93" s="340"/>
      <c r="U93" s="340"/>
      <c r="V93" s="340"/>
    </row>
    <row r="94" spans="1:22" s="33" customFormat="1" ht="11.25" customHeight="1" x14ac:dyDescent="0.25">
      <c r="A94" s="326" t="s">
        <v>209</v>
      </c>
      <c r="B94" s="326"/>
      <c r="C94" s="326"/>
      <c r="D94" s="326"/>
      <c r="E94" s="326"/>
      <c r="F94" s="326"/>
      <c r="G94" s="326"/>
      <c r="H94" s="326"/>
      <c r="I94" s="326"/>
      <c r="J94" s="326"/>
      <c r="K94" s="326"/>
      <c r="L94" s="326"/>
      <c r="M94" s="326"/>
      <c r="N94" s="326"/>
      <c r="O94" s="326"/>
      <c r="P94" s="326"/>
      <c r="Q94" s="326"/>
      <c r="R94" s="326"/>
      <c r="S94" s="326"/>
      <c r="T94" s="326"/>
      <c r="U94" s="326"/>
      <c r="V94" s="326"/>
    </row>
    <row r="95" spans="1:22" s="33" customFormat="1" ht="14.25" customHeight="1" thickBot="1" x14ac:dyDescent="0.3">
      <c r="A95" s="338"/>
      <c r="B95" s="338"/>
      <c r="C95" s="338"/>
      <c r="D95" s="338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S95" s="358"/>
      <c r="T95" s="358"/>
      <c r="U95" s="358"/>
      <c r="V95" s="358"/>
    </row>
    <row r="96" spans="1:22" s="33" customFormat="1" ht="11.25" customHeight="1" thickTop="1" x14ac:dyDescent="0.25">
      <c r="A96" s="355" t="s">
        <v>19</v>
      </c>
      <c r="B96" s="244" t="s">
        <v>85</v>
      </c>
      <c r="C96" s="333" t="s">
        <v>146</v>
      </c>
      <c r="D96" s="244" t="s">
        <v>147</v>
      </c>
      <c r="E96" s="244"/>
      <c r="F96" s="244"/>
      <c r="G96" s="244"/>
      <c r="H96" s="337" t="s">
        <v>148</v>
      </c>
      <c r="I96" s="337"/>
      <c r="J96" s="337"/>
      <c r="K96" s="337"/>
      <c r="L96" s="337"/>
      <c r="M96" s="337"/>
      <c r="N96" s="337"/>
      <c r="O96" s="337"/>
      <c r="P96" s="244" t="s">
        <v>149</v>
      </c>
      <c r="Q96" s="244"/>
      <c r="R96" s="244"/>
      <c r="S96" s="244"/>
      <c r="T96" s="244" t="s">
        <v>150</v>
      </c>
      <c r="U96" s="350" t="s">
        <v>70</v>
      </c>
      <c r="V96" s="333" t="s">
        <v>23</v>
      </c>
    </row>
    <row r="97" spans="1:22" s="33" customFormat="1" ht="11.25" customHeight="1" x14ac:dyDescent="0.25">
      <c r="A97" s="356"/>
      <c r="B97" s="245"/>
      <c r="C97" s="334"/>
      <c r="D97" s="336"/>
      <c r="E97" s="336"/>
      <c r="F97" s="336"/>
      <c r="G97" s="336"/>
      <c r="H97" s="354" t="s">
        <v>151</v>
      </c>
      <c r="I97" s="354"/>
      <c r="J97" s="354"/>
      <c r="K97" s="354"/>
      <c r="L97" s="354" t="s">
        <v>152</v>
      </c>
      <c r="M97" s="354"/>
      <c r="N97" s="354"/>
      <c r="O97" s="354"/>
      <c r="P97" s="336"/>
      <c r="Q97" s="336"/>
      <c r="R97" s="336"/>
      <c r="S97" s="336"/>
      <c r="T97" s="245"/>
      <c r="U97" s="351"/>
      <c r="V97" s="334"/>
    </row>
    <row r="98" spans="1:22" s="33" customFormat="1" ht="11.25" customHeight="1" x14ac:dyDescent="0.25">
      <c r="A98" s="356"/>
      <c r="B98" s="245"/>
      <c r="C98" s="334"/>
      <c r="D98" s="135" t="s">
        <v>153</v>
      </c>
      <c r="E98" s="135" t="s">
        <v>154</v>
      </c>
      <c r="F98" s="135" t="s">
        <v>155</v>
      </c>
      <c r="G98" s="135" t="s">
        <v>88</v>
      </c>
      <c r="H98" s="135" t="s">
        <v>153</v>
      </c>
      <c r="I98" s="135" t="s">
        <v>154</v>
      </c>
      <c r="J98" s="135" t="s">
        <v>155</v>
      </c>
      <c r="K98" s="135" t="s">
        <v>156</v>
      </c>
      <c r="L98" s="135" t="s">
        <v>153</v>
      </c>
      <c r="M98" s="135" t="s">
        <v>154</v>
      </c>
      <c r="N98" s="135" t="s">
        <v>155</v>
      </c>
      <c r="O98" s="135" t="s">
        <v>156</v>
      </c>
      <c r="P98" s="136" t="s">
        <v>153</v>
      </c>
      <c r="Q98" s="136" t="s">
        <v>157</v>
      </c>
      <c r="R98" s="136" t="s">
        <v>155</v>
      </c>
      <c r="S98" s="136" t="s">
        <v>76</v>
      </c>
      <c r="T98" s="245"/>
      <c r="U98" s="351"/>
      <c r="V98" s="334"/>
    </row>
    <row r="99" spans="1:22" s="33" customFormat="1" ht="11.25" customHeight="1" x14ac:dyDescent="0.25">
      <c r="A99" s="356"/>
      <c r="B99" s="245"/>
      <c r="C99" s="334"/>
      <c r="D99" s="353" t="s">
        <v>158</v>
      </c>
      <c r="E99" s="353"/>
      <c r="F99" s="353"/>
      <c r="G99" s="353"/>
      <c r="H99" s="354" t="s">
        <v>159</v>
      </c>
      <c r="I99" s="354"/>
      <c r="J99" s="354"/>
      <c r="K99" s="354"/>
      <c r="L99" s="354"/>
      <c r="M99" s="354"/>
      <c r="N99" s="354"/>
      <c r="O99" s="354"/>
      <c r="P99" s="353" t="s">
        <v>49</v>
      </c>
      <c r="Q99" s="353"/>
      <c r="R99" s="353"/>
      <c r="S99" s="353"/>
      <c r="T99" s="245"/>
      <c r="U99" s="351"/>
      <c r="V99" s="334"/>
    </row>
    <row r="100" spans="1:22" s="33" customFormat="1" ht="11.25" customHeight="1" x14ac:dyDescent="0.25">
      <c r="A100" s="356"/>
      <c r="B100" s="245"/>
      <c r="C100" s="334"/>
      <c r="D100" s="336"/>
      <c r="E100" s="336"/>
      <c r="F100" s="336"/>
      <c r="G100" s="336"/>
      <c r="H100" s="354" t="s">
        <v>138</v>
      </c>
      <c r="I100" s="354"/>
      <c r="J100" s="354"/>
      <c r="K100" s="354"/>
      <c r="L100" s="354" t="s">
        <v>160</v>
      </c>
      <c r="M100" s="354"/>
      <c r="N100" s="354"/>
      <c r="O100" s="354"/>
      <c r="P100" s="336"/>
      <c r="Q100" s="336"/>
      <c r="R100" s="336"/>
      <c r="S100" s="336"/>
      <c r="T100" s="245"/>
      <c r="U100" s="351"/>
      <c r="V100" s="334"/>
    </row>
    <row r="101" spans="1:22" s="33" customFormat="1" ht="11.25" customHeight="1" thickBot="1" x14ac:dyDescent="0.3">
      <c r="A101" s="357"/>
      <c r="B101" s="246"/>
      <c r="C101" s="335"/>
      <c r="D101" s="137" t="s">
        <v>120</v>
      </c>
      <c r="E101" s="137" t="s">
        <v>121</v>
      </c>
      <c r="F101" s="138" t="s">
        <v>122</v>
      </c>
      <c r="G101" s="137" t="s">
        <v>49</v>
      </c>
      <c r="H101" s="137" t="s">
        <v>120</v>
      </c>
      <c r="I101" s="137" t="s">
        <v>121</v>
      </c>
      <c r="J101" s="138" t="s">
        <v>122</v>
      </c>
      <c r="K101" s="137" t="s">
        <v>49</v>
      </c>
      <c r="L101" s="137" t="s">
        <v>120</v>
      </c>
      <c r="M101" s="137" t="s">
        <v>121</v>
      </c>
      <c r="N101" s="138" t="s">
        <v>122</v>
      </c>
      <c r="O101" s="137" t="s">
        <v>49</v>
      </c>
      <c r="P101" s="137" t="s">
        <v>120</v>
      </c>
      <c r="Q101" s="137" t="s">
        <v>121</v>
      </c>
      <c r="R101" s="138" t="s">
        <v>122</v>
      </c>
      <c r="S101" s="137" t="s">
        <v>49</v>
      </c>
      <c r="T101" s="246"/>
      <c r="U101" s="352"/>
      <c r="V101" s="335"/>
    </row>
    <row r="102" spans="1:22" s="33" customFormat="1" ht="11.25" customHeight="1" thickTop="1" x14ac:dyDescent="0.25">
      <c r="A102" s="342" t="s">
        <v>34</v>
      </c>
      <c r="B102" s="329" t="s">
        <v>87</v>
      </c>
      <c r="C102" s="109" t="s">
        <v>161</v>
      </c>
      <c r="D102" s="108">
        <v>3</v>
      </c>
      <c r="E102" s="108">
        <v>0</v>
      </c>
      <c r="F102" s="108">
        <v>0</v>
      </c>
      <c r="G102" s="108">
        <v>3</v>
      </c>
      <c r="H102" s="108">
        <v>5</v>
      </c>
      <c r="I102" s="108">
        <v>0</v>
      </c>
      <c r="J102" s="108">
        <v>0</v>
      </c>
      <c r="K102" s="108">
        <v>5</v>
      </c>
      <c r="L102" s="108">
        <v>1</v>
      </c>
      <c r="M102" s="108">
        <v>0</v>
      </c>
      <c r="N102" s="108">
        <v>0</v>
      </c>
      <c r="O102" s="108">
        <v>1</v>
      </c>
      <c r="P102" s="108">
        <f>D102+H102+L102</f>
        <v>9</v>
      </c>
      <c r="Q102" s="166">
        <f t="shared" ref="Q102:S103" si="56">E102+I102+M102</f>
        <v>0</v>
      </c>
      <c r="R102" s="166">
        <f t="shared" si="56"/>
        <v>0</v>
      </c>
      <c r="S102" s="166">
        <f t="shared" si="56"/>
        <v>9</v>
      </c>
      <c r="T102" s="109" t="s">
        <v>140</v>
      </c>
      <c r="U102" s="329" t="s">
        <v>163</v>
      </c>
      <c r="V102" s="366" t="s">
        <v>35</v>
      </c>
    </row>
    <row r="103" spans="1:22" s="33" customFormat="1" ht="11.25" customHeight="1" x14ac:dyDescent="0.25">
      <c r="A103" s="342"/>
      <c r="B103" s="329"/>
      <c r="C103" s="110" t="s">
        <v>162</v>
      </c>
      <c r="D103" s="107">
        <v>0</v>
      </c>
      <c r="E103" s="107">
        <v>0</v>
      </c>
      <c r="F103" s="107">
        <v>0</v>
      </c>
      <c r="G103" s="107">
        <v>0</v>
      </c>
      <c r="H103" s="107">
        <v>0</v>
      </c>
      <c r="I103" s="107">
        <v>0</v>
      </c>
      <c r="J103" s="107">
        <v>0</v>
      </c>
      <c r="K103" s="107">
        <v>0</v>
      </c>
      <c r="L103" s="107">
        <v>3</v>
      </c>
      <c r="M103" s="107">
        <v>0</v>
      </c>
      <c r="N103" s="107">
        <v>0</v>
      </c>
      <c r="O103" s="107">
        <v>3</v>
      </c>
      <c r="P103" s="107">
        <f>D103+H103+L103</f>
        <v>3</v>
      </c>
      <c r="Q103" s="165">
        <f t="shared" si="56"/>
        <v>0</v>
      </c>
      <c r="R103" s="165">
        <f t="shared" si="56"/>
        <v>0</v>
      </c>
      <c r="S103" s="165">
        <f t="shared" si="56"/>
        <v>3</v>
      </c>
      <c r="T103" s="110" t="s">
        <v>141</v>
      </c>
      <c r="U103" s="329"/>
      <c r="V103" s="331"/>
    </row>
    <row r="104" spans="1:22" s="33" customFormat="1" ht="14.25" customHeight="1" x14ac:dyDescent="0.25">
      <c r="A104" s="342"/>
      <c r="B104" s="329"/>
      <c r="C104" s="139" t="s">
        <v>88</v>
      </c>
      <c r="D104" s="119">
        <f>SUM(D102:D103)</f>
        <v>3</v>
      </c>
      <c r="E104" s="119">
        <f t="shared" ref="E104:S104" si="57">SUM(E102:E103)</f>
        <v>0</v>
      </c>
      <c r="F104" s="119">
        <f t="shared" si="57"/>
        <v>0</v>
      </c>
      <c r="G104" s="119">
        <f t="shared" si="57"/>
        <v>3</v>
      </c>
      <c r="H104" s="119">
        <f t="shared" si="57"/>
        <v>5</v>
      </c>
      <c r="I104" s="119">
        <f t="shared" si="57"/>
        <v>0</v>
      </c>
      <c r="J104" s="119">
        <f t="shared" si="57"/>
        <v>0</v>
      </c>
      <c r="K104" s="119">
        <f t="shared" si="57"/>
        <v>5</v>
      </c>
      <c r="L104" s="119">
        <f t="shared" si="57"/>
        <v>4</v>
      </c>
      <c r="M104" s="119">
        <f t="shared" si="57"/>
        <v>0</v>
      </c>
      <c r="N104" s="119">
        <f t="shared" si="57"/>
        <v>0</v>
      </c>
      <c r="O104" s="119">
        <f t="shared" si="57"/>
        <v>4</v>
      </c>
      <c r="P104" s="119">
        <f t="shared" si="57"/>
        <v>12</v>
      </c>
      <c r="Q104" s="119">
        <f t="shared" si="57"/>
        <v>0</v>
      </c>
      <c r="R104" s="119">
        <f t="shared" si="57"/>
        <v>0</v>
      </c>
      <c r="S104" s="119">
        <f t="shared" si="57"/>
        <v>12</v>
      </c>
      <c r="T104" s="139" t="s">
        <v>49</v>
      </c>
      <c r="U104" s="329"/>
      <c r="V104" s="331"/>
    </row>
    <row r="105" spans="1:22" s="33" customFormat="1" ht="14.25" customHeight="1" x14ac:dyDescent="0.25">
      <c r="A105" s="342"/>
      <c r="B105" s="329" t="s">
        <v>89</v>
      </c>
      <c r="C105" s="109" t="s">
        <v>161</v>
      </c>
      <c r="D105" s="108">
        <v>0</v>
      </c>
      <c r="E105" s="166">
        <v>0</v>
      </c>
      <c r="F105" s="166">
        <v>0</v>
      </c>
      <c r="G105" s="166">
        <v>0</v>
      </c>
      <c r="H105" s="166">
        <v>0</v>
      </c>
      <c r="I105" s="166">
        <v>0</v>
      </c>
      <c r="J105" s="166">
        <v>0</v>
      </c>
      <c r="K105" s="166">
        <v>0</v>
      </c>
      <c r="L105" s="166">
        <v>0</v>
      </c>
      <c r="M105" s="166">
        <v>0</v>
      </c>
      <c r="N105" s="166">
        <v>0</v>
      </c>
      <c r="O105" s="166">
        <v>0</v>
      </c>
      <c r="P105" s="166">
        <v>0</v>
      </c>
      <c r="Q105" s="166">
        <v>0</v>
      </c>
      <c r="R105" s="166">
        <v>0</v>
      </c>
      <c r="S105" s="166">
        <v>0</v>
      </c>
      <c r="T105" s="109" t="s">
        <v>140</v>
      </c>
      <c r="U105" s="329" t="s">
        <v>164</v>
      </c>
      <c r="V105" s="331"/>
    </row>
    <row r="106" spans="1:22" s="33" customFormat="1" ht="14.25" customHeight="1" x14ac:dyDescent="0.25">
      <c r="A106" s="342"/>
      <c r="B106" s="329"/>
      <c r="C106" s="110" t="s">
        <v>162</v>
      </c>
      <c r="D106" s="107">
        <v>0</v>
      </c>
      <c r="E106" s="165">
        <v>0</v>
      </c>
      <c r="F106" s="165">
        <v>0</v>
      </c>
      <c r="G106" s="165">
        <v>0</v>
      </c>
      <c r="H106" s="165">
        <v>0</v>
      </c>
      <c r="I106" s="165">
        <v>0</v>
      </c>
      <c r="J106" s="165">
        <v>0</v>
      </c>
      <c r="K106" s="165">
        <v>0</v>
      </c>
      <c r="L106" s="165">
        <v>0</v>
      </c>
      <c r="M106" s="165">
        <v>0</v>
      </c>
      <c r="N106" s="165">
        <v>0</v>
      </c>
      <c r="O106" s="165">
        <v>0</v>
      </c>
      <c r="P106" s="165">
        <v>0</v>
      </c>
      <c r="Q106" s="165">
        <v>0</v>
      </c>
      <c r="R106" s="165">
        <v>0</v>
      </c>
      <c r="S106" s="165">
        <v>0</v>
      </c>
      <c r="T106" s="110" t="s">
        <v>141</v>
      </c>
      <c r="U106" s="329"/>
      <c r="V106" s="331"/>
    </row>
    <row r="107" spans="1:22" s="33" customFormat="1" ht="14.25" customHeight="1" x14ac:dyDescent="0.25">
      <c r="A107" s="342"/>
      <c r="B107" s="329"/>
      <c r="C107" s="139" t="s">
        <v>88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  <c r="P107" s="119">
        <v>0</v>
      </c>
      <c r="Q107" s="119">
        <v>0</v>
      </c>
      <c r="R107" s="119">
        <v>0</v>
      </c>
      <c r="S107" s="119">
        <v>0</v>
      </c>
      <c r="T107" s="139" t="s">
        <v>49</v>
      </c>
      <c r="U107" s="329"/>
      <c r="V107" s="331"/>
    </row>
    <row r="108" spans="1:22" s="33" customFormat="1" ht="14.25" customHeight="1" x14ac:dyDescent="0.25">
      <c r="A108" s="342"/>
      <c r="B108" s="329" t="s">
        <v>88</v>
      </c>
      <c r="C108" s="109" t="s">
        <v>161</v>
      </c>
      <c r="D108" s="108">
        <f>D102+D105</f>
        <v>3</v>
      </c>
      <c r="E108" s="166">
        <f t="shared" ref="E108:S108" si="58">E102+E105</f>
        <v>0</v>
      </c>
      <c r="F108" s="166">
        <f t="shared" si="58"/>
        <v>0</v>
      </c>
      <c r="G108" s="166">
        <f t="shared" si="58"/>
        <v>3</v>
      </c>
      <c r="H108" s="166">
        <f t="shared" si="58"/>
        <v>5</v>
      </c>
      <c r="I108" s="166">
        <f t="shared" si="58"/>
        <v>0</v>
      </c>
      <c r="J108" s="166">
        <f t="shared" si="58"/>
        <v>0</v>
      </c>
      <c r="K108" s="166">
        <f t="shared" si="58"/>
        <v>5</v>
      </c>
      <c r="L108" s="166">
        <f t="shared" si="58"/>
        <v>1</v>
      </c>
      <c r="M108" s="166">
        <f t="shared" si="58"/>
        <v>0</v>
      </c>
      <c r="N108" s="166">
        <f t="shared" si="58"/>
        <v>0</v>
      </c>
      <c r="O108" s="166">
        <f t="shared" si="58"/>
        <v>1</v>
      </c>
      <c r="P108" s="166">
        <f t="shared" si="58"/>
        <v>9</v>
      </c>
      <c r="Q108" s="166">
        <f t="shared" si="58"/>
        <v>0</v>
      </c>
      <c r="R108" s="166">
        <f t="shared" si="58"/>
        <v>0</v>
      </c>
      <c r="S108" s="166">
        <f t="shared" si="58"/>
        <v>9</v>
      </c>
      <c r="T108" s="109" t="s">
        <v>140</v>
      </c>
      <c r="U108" s="329" t="s">
        <v>49</v>
      </c>
      <c r="V108" s="331"/>
    </row>
    <row r="109" spans="1:22" s="33" customFormat="1" ht="14.25" customHeight="1" x14ac:dyDescent="0.25">
      <c r="A109" s="342"/>
      <c r="B109" s="329"/>
      <c r="C109" s="110" t="s">
        <v>162</v>
      </c>
      <c r="D109" s="107">
        <f>D103+D106</f>
        <v>0</v>
      </c>
      <c r="E109" s="165">
        <f t="shared" ref="E109:S109" si="59">E103+E106</f>
        <v>0</v>
      </c>
      <c r="F109" s="165">
        <f t="shared" si="59"/>
        <v>0</v>
      </c>
      <c r="G109" s="165">
        <f t="shared" si="59"/>
        <v>0</v>
      </c>
      <c r="H109" s="165">
        <f t="shared" si="59"/>
        <v>0</v>
      </c>
      <c r="I109" s="165">
        <f t="shared" si="59"/>
        <v>0</v>
      </c>
      <c r="J109" s="165">
        <f t="shared" si="59"/>
        <v>0</v>
      </c>
      <c r="K109" s="165">
        <f t="shared" si="59"/>
        <v>0</v>
      </c>
      <c r="L109" s="165">
        <f t="shared" si="59"/>
        <v>3</v>
      </c>
      <c r="M109" s="165">
        <f t="shared" si="59"/>
        <v>0</v>
      </c>
      <c r="N109" s="165">
        <f t="shared" si="59"/>
        <v>0</v>
      </c>
      <c r="O109" s="165">
        <f t="shared" si="59"/>
        <v>3</v>
      </c>
      <c r="P109" s="165">
        <f t="shared" si="59"/>
        <v>3</v>
      </c>
      <c r="Q109" s="165">
        <f t="shared" si="59"/>
        <v>0</v>
      </c>
      <c r="R109" s="165">
        <f t="shared" si="59"/>
        <v>0</v>
      </c>
      <c r="S109" s="165">
        <f t="shared" si="59"/>
        <v>3</v>
      </c>
      <c r="T109" s="110" t="s">
        <v>141</v>
      </c>
      <c r="U109" s="329"/>
      <c r="V109" s="331"/>
    </row>
    <row r="110" spans="1:22" s="33" customFormat="1" ht="14.25" customHeight="1" thickBot="1" x14ac:dyDescent="0.3">
      <c r="A110" s="343"/>
      <c r="B110" s="345"/>
      <c r="C110" s="140" t="s">
        <v>88</v>
      </c>
      <c r="D110" s="128">
        <f>SUM(D108:D109)</f>
        <v>3</v>
      </c>
      <c r="E110" s="128">
        <f t="shared" ref="E110:S110" si="60">SUM(E108:E109)</f>
        <v>0</v>
      </c>
      <c r="F110" s="128">
        <f t="shared" si="60"/>
        <v>0</v>
      </c>
      <c r="G110" s="128">
        <f t="shared" si="60"/>
        <v>3</v>
      </c>
      <c r="H110" s="128">
        <f t="shared" si="60"/>
        <v>5</v>
      </c>
      <c r="I110" s="128">
        <f t="shared" si="60"/>
        <v>0</v>
      </c>
      <c r="J110" s="128">
        <f t="shared" si="60"/>
        <v>0</v>
      </c>
      <c r="K110" s="128">
        <f t="shared" si="60"/>
        <v>5</v>
      </c>
      <c r="L110" s="128">
        <f t="shared" si="60"/>
        <v>4</v>
      </c>
      <c r="M110" s="128">
        <f t="shared" si="60"/>
        <v>0</v>
      </c>
      <c r="N110" s="128">
        <f t="shared" si="60"/>
        <v>0</v>
      </c>
      <c r="O110" s="128">
        <f t="shared" si="60"/>
        <v>4</v>
      </c>
      <c r="P110" s="128">
        <f t="shared" si="60"/>
        <v>12</v>
      </c>
      <c r="Q110" s="128">
        <f t="shared" si="60"/>
        <v>0</v>
      </c>
      <c r="R110" s="128">
        <f t="shared" si="60"/>
        <v>0</v>
      </c>
      <c r="S110" s="128">
        <f t="shared" si="60"/>
        <v>12</v>
      </c>
      <c r="T110" s="140" t="s">
        <v>49</v>
      </c>
      <c r="U110" s="345"/>
      <c r="V110" s="332"/>
    </row>
    <row r="111" spans="1:22" s="33" customFormat="1" ht="13.5" customHeight="1" thickTop="1" x14ac:dyDescent="0.25">
      <c r="A111" s="346" t="s">
        <v>36</v>
      </c>
      <c r="B111" s="328" t="s">
        <v>87</v>
      </c>
      <c r="C111" s="141" t="s">
        <v>161</v>
      </c>
      <c r="D111" s="191">
        <v>223</v>
      </c>
      <c r="E111" s="191">
        <v>0</v>
      </c>
      <c r="F111" s="191">
        <v>0</v>
      </c>
      <c r="G111" s="191">
        <v>223</v>
      </c>
      <c r="H111" s="191">
        <v>436</v>
      </c>
      <c r="I111" s="191">
        <v>0</v>
      </c>
      <c r="J111" s="191">
        <v>0</v>
      </c>
      <c r="K111" s="191">
        <v>436</v>
      </c>
      <c r="L111" s="191">
        <v>561</v>
      </c>
      <c r="M111" s="191">
        <v>0</v>
      </c>
      <c r="N111" s="191">
        <v>39</v>
      </c>
      <c r="O111" s="191">
        <v>600</v>
      </c>
      <c r="P111" s="191">
        <f>D111+H111+L111</f>
        <v>1220</v>
      </c>
      <c r="Q111" s="191">
        <f t="shared" ref="Q111:S111" si="61">E111+I111+M111</f>
        <v>0</v>
      </c>
      <c r="R111" s="191">
        <f t="shared" si="61"/>
        <v>39</v>
      </c>
      <c r="S111" s="191">
        <f t="shared" si="61"/>
        <v>1259</v>
      </c>
      <c r="T111" s="141" t="s">
        <v>140</v>
      </c>
      <c r="U111" s="328" t="s">
        <v>163</v>
      </c>
      <c r="V111" s="330" t="s">
        <v>37</v>
      </c>
    </row>
    <row r="112" spans="1:22" s="33" customFormat="1" ht="13.5" customHeight="1" x14ac:dyDescent="0.25">
      <c r="A112" s="342"/>
      <c r="B112" s="329"/>
      <c r="C112" s="192" t="s">
        <v>162</v>
      </c>
      <c r="D112" s="189">
        <v>0</v>
      </c>
      <c r="E112" s="189">
        <v>0</v>
      </c>
      <c r="F112" s="189">
        <v>0</v>
      </c>
      <c r="G112" s="189">
        <v>0</v>
      </c>
      <c r="H112" s="189">
        <v>20</v>
      </c>
      <c r="I112" s="189">
        <v>0</v>
      </c>
      <c r="J112" s="189">
        <v>0</v>
      </c>
      <c r="K112" s="189">
        <v>20</v>
      </c>
      <c r="L112" s="189">
        <v>28</v>
      </c>
      <c r="M112" s="189">
        <v>0</v>
      </c>
      <c r="N112" s="189">
        <v>0</v>
      </c>
      <c r="O112" s="189">
        <v>28</v>
      </c>
      <c r="P112" s="189">
        <v>48</v>
      </c>
      <c r="Q112" s="189">
        <v>0</v>
      </c>
      <c r="R112" s="189">
        <v>0</v>
      </c>
      <c r="S112" s="189">
        <v>48</v>
      </c>
      <c r="T112" s="192" t="s">
        <v>141</v>
      </c>
      <c r="U112" s="329"/>
      <c r="V112" s="331"/>
    </row>
    <row r="113" spans="1:22" s="33" customFormat="1" ht="13.5" customHeight="1" x14ac:dyDescent="0.25">
      <c r="A113" s="342"/>
      <c r="B113" s="329"/>
      <c r="C113" s="139" t="s">
        <v>88</v>
      </c>
      <c r="D113" s="119">
        <f>SUM(D111:D112)</f>
        <v>223</v>
      </c>
      <c r="E113" s="119">
        <f t="shared" ref="E113:O113" si="62">SUM(E111:E112)</f>
        <v>0</v>
      </c>
      <c r="F113" s="119">
        <f t="shared" si="62"/>
        <v>0</v>
      </c>
      <c r="G113" s="119">
        <f t="shared" si="62"/>
        <v>223</v>
      </c>
      <c r="H113" s="119">
        <f t="shared" si="62"/>
        <v>456</v>
      </c>
      <c r="I113" s="119">
        <f t="shared" si="62"/>
        <v>0</v>
      </c>
      <c r="J113" s="119">
        <f t="shared" si="62"/>
        <v>0</v>
      </c>
      <c r="K113" s="119">
        <f t="shared" si="62"/>
        <v>456</v>
      </c>
      <c r="L113" s="119">
        <f t="shared" si="62"/>
        <v>589</v>
      </c>
      <c r="M113" s="119">
        <f t="shared" si="62"/>
        <v>0</v>
      </c>
      <c r="N113" s="119">
        <f t="shared" si="62"/>
        <v>39</v>
      </c>
      <c r="O113" s="119">
        <f t="shared" si="62"/>
        <v>628</v>
      </c>
      <c r="P113" s="119">
        <f>SUM(P111:P112)</f>
        <v>1268</v>
      </c>
      <c r="Q113" s="119">
        <f t="shared" ref="Q113:S113" si="63">SUM(Q111:Q112)</f>
        <v>0</v>
      </c>
      <c r="R113" s="119">
        <f t="shared" si="63"/>
        <v>39</v>
      </c>
      <c r="S113" s="119">
        <f t="shared" si="63"/>
        <v>1307</v>
      </c>
      <c r="T113" s="139" t="s">
        <v>49</v>
      </c>
      <c r="U113" s="329"/>
      <c r="V113" s="331"/>
    </row>
    <row r="114" spans="1:22" s="33" customFormat="1" ht="13.5" customHeight="1" x14ac:dyDescent="0.25">
      <c r="A114" s="342"/>
      <c r="B114" s="329" t="s">
        <v>89</v>
      </c>
      <c r="C114" s="109" t="s">
        <v>161</v>
      </c>
      <c r="D114" s="188">
        <v>0</v>
      </c>
      <c r="E114" s="188">
        <v>0</v>
      </c>
      <c r="F114" s="188">
        <v>0</v>
      </c>
      <c r="G114" s="188">
        <v>0</v>
      </c>
      <c r="H114" s="188">
        <v>0</v>
      </c>
      <c r="I114" s="188">
        <v>0</v>
      </c>
      <c r="J114" s="188">
        <v>0</v>
      </c>
      <c r="K114" s="188">
        <v>0</v>
      </c>
      <c r="L114" s="188">
        <v>0</v>
      </c>
      <c r="M114" s="188">
        <v>0</v>
      </c>
      <c r="N114" s="188">
        <v>0</v>
      </c>
      <c r="O114" s="188">
        <v>0</v>
      </c>
      <c r="P114" s="188">
        <v>0</v>
      </c>
      <c r="Q114" s="188">
        <v>0</v>
      </c>
      <c r="R114" s="188">
        <v>0</v>
      </c>
      <c r="S114" s="188">
        <v>0</v>
      </c>
      <c r="T114" s="109" t="s">
        <v>140</v>
      </c>
      <c r="U114" s="329" t="s">
        <v>164</v>
      </c>
      <c r="V114" s="331"/>
    </row>
    <row r="115" spans="1:22" s="33" customFormat="1" ht="13.5" customHeight="1" x14ac:dyDescent="0.25">
      <c r="A115" s="342"/>
      <c r="B115" s="329"/>
      <c r="C115" s="192" t="s">
        <v>162</v>
      </c>
      <c r="D115" s="189">
        <v>0</v>
      </c>
      <c r="E115" s="189">
        <v>0</v>
      </c>
      <c r="F115" s="189">
        <v>0</v>
      </c>
      <c r="G115" s="189">
        <v>0</v>
      </c>
      <c r="H115" s="189">
        <v>0</v>
      </c>
      <c r="I115" s="189">
        <v>0</v>
      </c>
      <c r="J115" s="189">
        <v>0</v>
      </c>
      <c r="K115" s="189">
        <v>0</v>
      </c>
      <c r="L115" s="189">
        <v>0</v>
      </c>
      <c r="M115" s="189">
        <v>0</v>
      </c>
      <c r="N115" s="189">
        <v>0</v>
      </c>
      <c r="O115" s="189">
        <v>0</v>
      </c>
      <c r="P115" s="189">
        <v>0</v>
      </c>
      <c r="Q115" s="189">
        <v>0</v>
      </c>
      <c r="R115" s="189">
        <v>0</v>
      </c>
      <c r="S115" s="189">
        <v>0</v>
      </c>
      <c r="T115" s="192" t="s">
        <v>141</v>
      </c>
      <c r="U115" s="329"/>
      <c r="V115" s="331"/>
    </row>
    <row r="116" spans="1:22" s="33" customFormat="1" ht="13.5" customHeight="1" x14ac:dyDescent="0.25">
      <c r="A116" s="342"/>
      <c r="B116" s="329"/>
      <c r="C116" s="139" t="s">
        <v>88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19">
        <v>0</v>
      </c>
      <c r="O116" s="119">
        <v>0</v>
      </c>
      <c r="P116" s="119">
        <v>0</v>
      </c>
      <c r="Q116" s="119">
        <v>0</v>
      </c>
      <c r="R116" s="119">
        <v>0</v>
      </c>
      <c r="S116" s="119">
        <v>0</v>
      </c>
      <c r="T116" s="139" t="s">
        <v>49</v>
      </c>
      <c r="U116" s="329"/>
      <c r="V116" s="331"/>
    </row>
    <row r="117" spans="1:22" s="33" customFormat="1" ht="13.5" customHeight="1" x14ac:dyDescent="0.25">
      <c r="A117" s="342"/>
      <c r="B117" s="329" t="s">
        <v>88</v>
      </c>
      <c r="C117" s="109" t="s">
        <v>161</v>
      </c>
      <c r="D117" s="188">
        <f>D111+D114</f>
        <v>223</v>
      </c>
      <c r="E117" s="188">
        <f t="shared" ref="E117:S117" si="64">E111+E114</f>
        <v>0</v>
      </c>
      <c r="F117" s="188">
        <f t="shared" si="64"/>
        <v>0</v>
      </c>
      <c r="G117" s="188">
        <f t="shared" si="64"/>
        <v>223</v>
      </c>
      <c r="H117" s="188">
        <f t="shared" si="64"/>
        <v>436</v>
      </c>
      <c r="I117" s="188">
        <f t="shared" si="64"/>
        <v>0</v>
      </c>
      <c r="J117" s="188">
        <f t="shared" si="64"/>
        <v>0</v>
      </c>
      <c r="K117" s="188">
        <f t="shared" si="64"/>
        <v>436</v>
      </c>
      <c r="L117" s="188">
        <f t="shared" si="64"/>
        <v>561</v>
      </c>
      <c r="M117" s="188">
        <f t="shared" si="64"/>
        <v>0</v>
      </c>
      <c r="N117" s="188">
        <f t="shared" si="64"/>
        <v>39</v>
      </c>
      <c r="O117" s="188">
        <f t="shared" si="64"/>
        <v>600</v>
      </c>
      <c r="P117" s="188">
        <f t="shared" si="64"/>
        <v>1220</v>
      </c>
      <c r="Q117" s="188">
        <f t="shared" si="64"/>
        <v>0</v>
      </c>
      <c r="R117" s="188">
        <f t="shared" si="64"/>
        <v>39</v>
      </c>
      <c r="S117" s="188">
        <f t="shared" si="64"/>
        <v>1259</v>
      </c>
      <c r="T117" s="109" t="s">
        <v>140</v>
      </c>
      <c r="U117" s="329" t="s">
        <v>49</v>
      </c>
      <c r="V117" s="331"/>
    </row>
    <row r="118" spans="1:22" s="33" customFormat="1" ht="13.5" customHeight="1" x14ac:dyDescent="0.25">
      <c r="A118" s="342"/>
      <c r="B118" s="329"/>
      <c r="C118" s="192" t="s">
        <v>162</v>
      </c>
      <c r="D118" s="189">
        <v>0</v>
      </c>
      <c r="E118" s="189">
        <v>0</v>
      </c>
      <c r="F118" s="189">
        <v>0</v>
      </c>
      <c r="G118" s="189">
        <v>0</v>
      </c>
      <c r="H118" s="189">
        <v>20</v>
      </c>
      <c r="I118" s="189">
        <v>0</v>
      </c>
      <c r="J118" s="189">
        <v>0</v>
      </c>
      <c r="K118" s="189">
        <v>20</v>
      </c>
      <c r="L118" s="189">
        <v>28</v>
      </c>
      <c r="M118" s="189">
        <v>0</v>
      </c>
      <c r="N118" s="189">
        <v>0</v>
      </c>
      <c r="O118" s="189">
        <v>28</v>
      </c>
      <c r="P118" s="189">
        <f>D118+H118+L118</f>
        <v>48</v>
      </c>
      <c r="Q118" s="189">
        <f t="shared" ref="Q118:S118" si="65">E118+I118+M118</f>
        <v>0</v>
      </c>
      <c r="R118" s="189">
        <f t="shared" si="65"/>
        <v>0</v>
      </c>
      <c r="S118" s="189">
        <f t="shared" si="65"/>
        <v>48</v>
      </c>
      <c r="T118" s="192" t="s">
        <v>141</v>
      </c>
      <c r="U118" s="329"/>
      <c r="V118" s="331"/>
    </row>
    <row r="119" spans="1:22" s="33" customFormat="1" ht="13.5" customHeight="1" thickBot="1" x14ac:dyDescent="0.3">
      <c r="A119" s="343"/>
      <c r="B119" s="345"/>
      <c r="C119" s="140" t="s">
        <v>88</v>
      </c>
      <c r="D119" s="128">
        <f>SUM(D117:D118)</f>
        <v>223</v>
      </c>
      <c r="E119" s="128">
        <f t="shared" ref="E119:S119" si="66">SUM(E117:E118)</f>
        <v>0</v>
      </c>
      <c r="F119" s="128">
        <f t="shared" si="66"/>
        <v>0</v>
      </c>
      <c r="G119" s="128">
        <f t="shared" si="66"/>
        <v>223</v>
      </c>
      <c r="H119" s="128">
        <f t="shared" si="66"/>
        <v>456</v>
      </c>
      <c r="I119" s="128">
        <f t="shared" si="66"/>
        <v>0</v>
      </c>
      <c r="J119" s="128">
        <f t="shared" si="66"/>
        <v>0</v>
      </c>
      <c r="K119" s="128">
        <f t="shared" si="66"/>
        <v>456</v>
      </c>
      <c r="L119" s="128">
        <f t="shared" si="66"/>
        <v>589</v>
      </c>
      <c r="M119" s="128">
        <f t="shared" si="66"/>
        <v>0</v>
      </c>
      <c r="N119" s="128">
        <f t="shared" si="66"/>
        <v>39</v>
      </c>
      <c r="O119" s="128">
        <f t="shared" si="66"/>
        <v>628</v>
      </c>
      <c r="P119" s="128">
        <f t="shared" si="66"/>
        <v>1268</v>
      </c>
      <c r="Q119" s="128">
        <f t="shared" si="66"/>
        <v>0</v>
      </c>
      <c r="R119" s="128">
        <f t="shared" si="66"/>
        <v>39</v>
      </c>
      <c r="S119" s="128">
        <f t="shared" si="66"/>
        <v>1307</v>
      </c>
      <c r="T119" s="140" t="s">
        <v>49</v>
      </c>
      <c r="U119" s="345"/>
      <c r="V119" s="332"/>
    </row>
    <row r="120" spans="1:22" s="33" customFormat="1" ht="13.5" customHeight="1" thickTop="1" x14ac:dyDescent="0.25">
      <c r="A120" s="346" t="s">
        <v>38</v>
      </c>
      <c r="B120" s="328" t="s">
        <v>87</v>
      </c>
      <c r="C120" s="141" t="s">
        <v>161</v>
      </c>
      <c r="D120" s="191">
        <v>6</v>
      </c>
      <c r="E120" s="191">
        <v>0</v>
      </c>
      <c r="F120" s="191">
        <v>0</v>
      </c>
      <c r="G120" s="191">
        <v>6</v>
      </c>
      <c r="H120" s="191">
        <v>7</v>
      </c>
      <c r="I120" s="191">
        <v>0</v>
      </c>
      <c r="J120" s="191">
        <v>0</v>
      </c>
      <c r="K120" s="191">
        <v>7</v>
      </c>
      <c r="L120" s="191">
        <v>2</v>
      </c>
      <c r="M120" s="191">
        <v>0</v>
      </c>
      <c r="N120" s="191">
        <v>0</v>
      </c>
      <c r="O120" s="191">
        <v>2</v>
      </c>
      <c r="P120" s="191">
        <f>D120+H120+L120</f>
        <v>15</v>
      </c>
      <c r="Q120" s="191">
        <f t="shared" ref="Q120:S121" si="67">E120+I120+M120</f>
        <v>0</v>
      </c>
      <c r="R120" s="191">
        <f t="shared" si="67"/>
        <v>0</v>
      </c>
      <c r="S120" s="191">
        <f t="shared" si="67"/>
        <v>15</v>
      </c>
      <c r="T120" s="141" t="s">
        <v>140</v>
      </c>
      <c r="U120" s="328" t="s">
        <v>163</v>
      </c>
      <c r="V120" s="330" t="s">
        <v>39</v>
      </c>
    </row>
    <row r="121" spans="1:22" s="33" customFormat="1" ht="13.5" customHeight="1" x14ac:dyDescent="0.25">
      <c r="A121" s="342"/>
      <c r="B121" s="329"/>
      <c r="C121" s="192" t="s">
        <v>162</v>
      </c>
      <c r="D121" s="189">
        <v>0</v>
      </c>
      <c r="E121" s="189">
        <v>0</v>
      </c>
      <c r="F121" s="189">
        <v>0</v>
      </c>
      <c r="G121" s="189">
        <v>0</v>
      </c>
      <c r="H121" s="189">
        <v>1</v>
      </c>
      <c r="I121" s="189">
        <v>0</v>
      </c>
      <c r="J121" s="189">
        <v>0</v>
      </c>
      <c r="K121" s="189">
        <v>1</v>
      </c>
      <c r="L121" s="189">
        <v>2</v>
      </c>
      <c r="M121" s="189">
        <v>0</v>
      </c>
      <c r="N121" s="189">
        <v>0</v>
      </c>
      <c r="O121" s="189">
        <v>2</v>
      </c>
      <c r="P121" s="189">
        <f>D121+H121+L121</f>
        <v>3</v>
      </c>
      <c r="Q121" s="189">
        <f t="shared" si="67"/>
        <v>0</v>
      </c>
      <c r="R121" s="189">
        <f t="shared" si="67"/>
        <v>0</v>
      </c>
      <c r="S121" s="189">
        <f t="shared" si="67"/>
        <v>3</v>
      </c>
      <c r="T121" s="192" t="s">
        <v>141</v>
      </c>
      <c r="U121" s="329"/>
      <c r="V121" s="331"/>
    </row>
    <row r="122" spans="1:22" s="33" customFormat="1" ht="13.5" customHeight="1" x14ac:dyDescent="0.25">
      <c r="A122" s="342"/>
      <c r="B122" s="329"/>
      <c r="C122" s="139" t="s">
        <v>88</v>
      </c>
      <c r="D122" s="119">
        <f>SUM(D120:D121)</f>
        <v>6</v>
      </c>
      <c r="E122" s="119">
        <f t="shared" ref="E122:O122" si="68">SUM(E120:E121)</f>
        <v>0</v>
      </c>
      <c r="F122" s="119">
        <f t="shared" si="68"/>
        <v>0</v>
      </c>
      <c r="G122" s="119">
        <f t="shared" si="68"/>
        <v>6</v>
      </c>
      <c r="H122" s="119">
        <f t="shared" si="68"/>
        <v>8</v>
      </c>
      <c r="I122" s="119">
        <f t="shared" si="68"/>
        <v>0</v>
      </c>
      <c r="J122" s="119">
        <f t="shared" si="68"/>
        <v>0</v>
      </c>
      <c r="K122" s="119">
        <f t="shared" si="68"/>
        <v>8</v>
      </c>
      <c r="L122" s="119">
        <f t="shared" si="68"/>
        <v>4</v>
      </c>
      <c r="M122" s="119">
        <f t="shared" si="68"/>
        <v>0</v>
      </c>
      <c r="N122" s="119">
        <f t="shared" si="68"/>
        <v>0</v>
      </c>
      <c r="O122" s="119">
        <f t="shared" si="68"/>
        <v>4</v>
      </c>
      <c r="P122" s="119">
        <f>SUM(P120:P121)</f>
        <v>18</v>
      </c>
      <c r="Q122" s="119">
        <f t="shared" ref="Q122:S122" si="69">SUM(Q120:Q121)</f>
        <v>0</v>
      </c>
      <c r="R122" s="119">
        <f t="shared" si="69"/>
        <v>0</v>
      </c>
      <c r="S122" s="119">
        <f t="shared" si="69"/>
        <v>18</v>
      </c>
      <c r="T122" s="139" t="s">
        <v>49</v>
      </c>
      <c r="U122" s="329"/>
      <c r="V122" s="331"/>
    </row>
    <row r="123" spans="1:22" s="33" customFormat="1" ht="13.5" customHeight="1" x14ac:dyDescent="0.25">
      <c r="A123" s="342"/>
      <c r="B123" s="329" t="s">
        <v>89</v>
      </c>
      <c r="C123" s="109" t="s">
        <v>161</v>
      </c>
      <c r="D123" s="188">
        <v>0</v>
      </c>
      <c r="E123" s="188">
        <v>0</v>
      </c>
      <c r="F123" s="188">
        <v>0</v>
      </c>
      <c r="G123" s="188">
        <v>0</v>
      </c>
      <c r="H123" s="188">
        <v>0</v>
      </c>
      <c r="I123" s="188">
        <v>0</v>
      </c>
      <c r="J123" s="188">
        <v>0</v>
      </c>
      <c r="K123" s="188">
        <v>0</v>
      </c>
      <c r="L123" s="188">
        <v>0</v>
      </c>
      <c r="M123" s="188">
        <v>0</v>
      </c>
      <c r="N123" s="188">
        <v>0</v>
      </c>
      <c r="O123" s="188">
        <v>0</v>
      </c>
      <c r="P123" s="188">
        <v>0</v>
      </c>
      <c r="Q123" s="188">
        <v>0</v>
      </c>
      <c r="R123" s="188">
        <v>0</v>
      </c>
      <c r="S123" s="188">
        <v>0</v>
      </c>
      <c r="T123" s="109" t="s">
        <v>140</v>
      </c>
      <c r="U123" s="329" t="s">
        <v>164</v>
      </c>
      <c r="V123" s="331"/>
    </row>
    <row r="124" spans="1:22" s="33" customFormat="1" ht="13.5" customHeight="1" x14ac:dyDescent="0.25">
      <c r="A124" s="342"/>
      <c r="B124" s="329"/>
      <c r="C124" s="192" t="s">
        <v>162</v>
      </c>
      <c r="D124" s="189">
        <v>0</v>
      </c>
      <c r="E124" s="189">
        <v>0</v>
      </c>
      <c r="F124" s="189">
        <v>0</v>
      </c>
      <c r="G124" s="189">
        <v>0</v>
      </c>
      <c r="H124" s="189">
        <v>0</v>
      </c>
      <c r="I124" s="189">
        <v>0</v>
      </c>
      <c r="J124" s="189">
        <v>0</v>
      </c>
      <c r="K124" s="189">
        <v>0</v>
      </c>
      <c r="L124" s="189">
        <v>0</v>
      </c>
      <c r="M124" s="189">
        <v>0</v>
      </c>
      <c r="N124" s="189">
        <v>0</v>
      </c>
      <c r="O124" s="189">
        <v>0</v>
      </c>
      <c r="P124" s="189">
        <v>0</v>
      </c>
      <c r="Q124" s="189">
        <v>0</v>
      </c>
      <c r="R124" s="189">
        <v>0</v>
      </c>
      <c r="S124" s="189">
        <v>0</v>
      </c>
      <c r="T124" s="192" t="s">
        <v>141</v>
      </c>
      <c r="U124" s="329"/>
      <c r="V124" s="331"/>
    </row>
    <row r="125" spans="1:22" s="33" customFormat="1" ht="13.5" customHeight="1" x14ac:dyDescent="0.25">
      <c r="A125" s="342"/>
      <c r="B125" s="329"/>
      <c r="C125" s="139" t="s">
        <v>88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119">
        <v>0</v>
      </c>
      <c r="J125" s="119">
        <v>0</v>
      </c>
      <c r="K125" s="119">
        <v>0</v>
      </c>
      <c r="L125" s="119">
        <v>0</v>
      </c>
      <c r="M125" s="119">
        <v>0</v>
      </c>
      <c r="N125" s="119">
        <v>0</v>
      </c>
      <c r="O125" s="119">
        <v>0</v>
      </c>
      <c r="P125" s="119">
        <v>0</v>
      </c>
      <c r="Q125" s="119">
        <v>0</v>
      </c>
      <c r="R125" s="119">
        <v>0</v>
      </c>
      <c r="S125" s="119">
        <v>0</v>
      </c>
      <c r="T125" s="139" t="s">
        <v>49</v>
      </c>
      <c r="U125" s="329"/>
      <c r="V125" s="331"/>
    </row>
    <row r="126" spans="1:22" s="33" customFormat="1" ht="13.5" customHeight="1" x14ac:dyDescent="0.25">
      <c r="A126" s="342"/>
      <c r="B126" s="329" t="s">
        <v>88</v>
      </c>
      <c r="C126" s="109" t="s">
        <v>161</v>
      </c>
      <c r="D126" s="188">
        <f>D120+D123</f>
        <v>6</v>
      </c>
      <c r="E126" s="188">
        <f t="shared" ref="E126:O126" si="70">E120+E123</f>
        <v>0</v>
      </c>
      <c r="F126" s="188">
        <f t="shared" si="70"/>
        <v>0</v>
      </c>
      <c r="G126" s="188">
        <f t="shared" si="70"/>
        <v>6</v>
      </c>
      <c r="H126" s="188">
        <f t="shared" si="70"/>
        <v>7</v>
      </c>
      <c r="I126" s="188">
        <f t="shared" si="70"/>
        <v>0</v>
      </c>
      <c r="J126" s="188">
        <f t="shared" si="70"/>
        <v>0</v>
      </c>
      <c r="K126" s="188">
        <f t="shared" si="70"/>
        <v>7</v>
      </c>
      <c r="L126" s="188">
        <f t="shared" si="70"/>
        <v>2</v>
      </c>
      <c r="M126" s="188">
        <f t="shared" si="70"/>
        <v>0</v>
      </c>
      <c r="N126" s="188">
        <f t="shared" si="70"/>
        <v>0</v>
      </c>
      <c r="O126" s="188">
        <f t="shared" si="70"/>
        <v>2</v>
      </c>
      <c r="P126" s="188">
        <f>D126+H126+L126</f>
        <v>15</v>
      </c>
      <c r="Q126" s="188">
        <f t="shared" ref="Q126:S126" si="71">E126+I126+M126</f>
        <v>0</v>
      </c>
      <c r="R126" s="188">
        <f t="shared" si="71"/>
        <v>0</v>
      </c>
      <c r="S126" s="188">
        <f t="shared" si="71"/>
        <v>15</v>
      </c>
      <c r="T126" s="109" t="s">
        <v>140</v>
      </c>
      <c r="U126" s="329" t="s">
        <v>49</v>
      </c>
      <c r="V126" s="331"/>
    </row>
    <row r="127" spans="1:22" s="33" customFormat="1" ht="13.5" customHeight="1" x14ac:dyDescent="0.25">
      <c r="A127" s="342"/>
      <c r="B127" s="329"/>
      <c r="C127" s="192" t="s">
        <v>162</v>
      </c>
      <c r="D127" s="189">
        <f t="shared" ref="D127:S127" si="72">D121+D124</f>
        <v>0</v>
      </c>
      <c r="E127" s="189">
        <f t="shared" si="72"/>
        <v>0</v>
      </c>
      <c r="F127" s="189">
        <f t="shared" si="72"/>
        <v>0</v>
      </c>
      <c r="G127" s="189">
        <f t="shared" si="72"/>
        <v>0</v>
      </c>
      <c r="H127" s="189">
        <f t="shared" si="72"/>
        <v>1</v>
      </c>
      <c r="I127" s="189">
        <f t="shared" si="72"/>
        <v>0</v>
      </c>
      <c r="J127" s="189">
        <f t="shared" si="72"/>
        <v>0</v>
      </c>
      <c r="K127" s="189">
        <f t="shared" si="72"/>
        <v>1</v>
      </c>
      <c r="L127" s="189">
        <f t="shared" si="72"/>
        <v>2</v>
      </c>
      <c r="M127" s="189">
        <f t="shared" si="72"/>
        <v>0</v>
      </c>
      <c r="N127" s="189">
        <f t="shared" si="72"/>
        <v>0</v>
      </c>
      <c r="O127" s="189">
        <f t="shared" si="72"/>
        <v>2</v>
      </c>
      <c r="P127" s="189">
        <f t="shared" si="72"/>
        <v>3</v>
      </c>
      <c r="Q127" s="189">
        <f t="shared" si="72"/>
        <v>0</v>
      </c>
      <c r="R127" s="189">
        <f t="shared" si="72"/>
        <v>0</v>
      </c>
      <c r="S127" s="189">
        <f t="shared" si="72"/>
        <v>3</v>
      </c>
      <c r="T127" s="192" t="s">
        <v>141</v>
      </c>
      <c r="U127" s="329"/>
      <c r="V127" s="331"/>
    </row>
    <row r="128" spans="1:22" s="33" customFormat="1" ht="13.5" customHeight="1" thickBot="1" x14ac:dyDescent="0.3">
      <c r="A128" s="343"/>
      <c r="B128" s="345"/>
      <c r="C128" s="140" t="s">
        <v>88</v>
      </c>
      <c r="D128" s="128">
        <f t="shared" ref="D128:S128" si="73">D122+D125</f>
        <v>6</v>
      </c>
      <c r="E128" s="128">
        <f t="shared" si="73"/>
        <v>0</v>
      </c>
      <c r="F128" s="128">
        <f t="shared" si="73"/>
        <v>0</v>
      </c>
      <c r="G128" s="128">
        <f t="shared" si="73"/>
        <v>6</v>
      </c>
      <c r="H128" s="128">
        <f t="shared" si="73"/>
        <v>8</v>
      </c>
      <c r="I128" s="128">
        <f t="shared" si="73"/>
        <v>0</v>
      </c>
      <c r="J128" s="128">
        <f t="shared" si="73"/>
        <v>0</v>
      </c>
      <c r="K128" s="128">
        <f t="shared" si="73"/>
        <v>8</v>
      </c>
      <c r="L128" s="128">
        <f t="shared" si="73"/>
        <v>4</v>
      </c>
      <c r="M128" s="128">
        <f t="shared" si="73"/>
        <v>0</v>
      </c>
      <c r="N128" s="128">
        <f t="shared" si="73"/>
        <v>0</v>
      </c>
      <c r="O128" s="128">
        <f t="shared" si="73"/>
        <v>4</v>
      </c>
      <c r="P128" s="128">
        <f t="shared" si="73"/>
        <v>18</v>
      </c>
      <c r="Q128" s="128">
        <f t="shared" si="73"/>
        <v>0</v>
      </c>
      <c r="R128" s="128">
        <f t="shared" si="73"/>
        <v>0</v>
      </c>
      <c r="S128" s="128">
        <f t="shared" si="73"/>
        <v>18</v>
      </c>
      <c r="T128" s="140" t="s">
        <v>49</v>
      </c>
      <c r="U128" s="345"/>
      <c r="V128" s="332"/>
    </row>
    <row r="129" spans="1:22" s="33" customFormat="1" ht="13.5" customHeight="1" thickTop="1" x14ac:dyDescent="0.25">
      <c r="A129" s="341" t="s">
        <v>40</v>
      </c>
      <c r="B129" s="344" t="s">
        <v>87</v>
      </c>
      <c r="C129" s="169" t="s">
        <v>161</v>
      </c>
      <c r="D129" s="190">
        <v>6</v>
      </c>
      <c r="E129" s="190">
        <v>0</v>
      </c>
      <c r="F129" s="190">
        <v>0</v>
      </c>
      <c r="G129" s="190">
        <v>6</v>
      </c>
      <c r="H129" s="190">
        <v>4</v>
      </c>
      <c r="I129" s="190">
        <v>0</v>
      </c>
      <c r="J129" s="190">
        <v>0</v>
      </c>
      <c r="K129" s="190">
        <v>4</v>
      </c>
      <c r="L129" s="190">
        <v>19</v>
      </c>
      <c r="M129" s="190">
        <v>0</v>
      </c>
      <c r="N129" s="190">
        <v>0</v>
      </c>
      <c r="O129" s="190">
        <v>19</v>
      </c>
      <c r="P129" s="190">
        <f>D129+H129+L129</f>
        <v>29</v>
      </c>
      <c r="Q129" s="190">
        <f t="shared" ref="Q129:S130" si="74">E129+I129+M129</f>
        <v>0</v>
      </c>
      <c r="R129" s="190">
        <f t="shared" si="74"/>
        <v>0</v>
      </c>
      <c r="S129" s="190">
        <f t="shared" si="74"/>
        <v>29</v>
      </c>
      <c r="T129" s="169" t="s">
        <v>140</v>
      </c>
      <c r="U129" s="344" t="s">
        <v>163</v>
      </c>
      <c r="V129" s="331" t="s">
        <v>41</v>
      </c>
    </row>
    <row r="130" spans="1:22" s="33" customFormat="1" ht="13.5" customHeight="1" x14ac:dyDescent="0.25">
      <c r="A130" s="342"/>
      <c r="B130" s="329"/>
      <c r="C130" s="110" t="s">
        <v>162</v>
      </c>
      <c r="D130" s="107">
        <v>0</v>
      </c>
      <c r="E130" s="107">
        <v>0</v>
      </c>
      <c r="F130" s="107">
        <v>0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07">
        <f>D130+H130+L130</f>
        <v>0</v>
      </c>
      <c r="Q130" s="165">
        <f t="shared" si="74"/>
        <v>0</v>
      </c>
      <c r="R130" s="165">
        <f t="shared" si="74"/>
        <v>0</v>
      </c>
      <c r="S130" s="165">
        <f t="shared" si="74"/>
        <v>0</v>
      </c>
      <c r="T130" s="110" t="s">
        <v>141</v>
      </c>
      <c r="U130" s="329"/>
      <c r="V130" s="331"/>
    </row>
    <row r="131" spans="1:22" s="33" customFormat="1" ht="13.5" customHeight="1" x14ac:dyDescent="0.25">
      <c r="A131" s="342"/>
      <c r="B131" s="329"/>
      <c r="C131" s="139" t="s">
        <v>88</v>
      </c>
      <c r="D131" s="119">
        <f>SUM(D129:D130)</f>
        <v>6</v>
      </c>
      <c r="E131" s="119">
        <f t="shared" ref="E131:S131" si="75">SUM(E129:E130)</f>
        <v>0</v>
      </c>
      <c r="F131" s="119">
        <f t="shared" si="75"/>
        <v>0</v>
      </c>
      <c r="G131" s="119">
        <f t="shared" si="75"/>
        <v>6</v>
      </c>
      <c r="H131" s="119">
        <f t="shared" si="75"/>
        <v>4</v>
      </c>
      <c r="I131" s="119">
        <f t="shared" si="75"/>
        <v>0</v>
      </c>
      <c r="J131" s="119">
        <f t="shared" si="75"/>
        <v>0</v>
      </c>
      <c r="K131" s="119">
        <f t="shared" si="75"/>
        <v>4</v>
      </c>
      <c r="L131" s="119">
        <f t="shared" si="75"/>
        <v>19</v>
      </c>
      <c r="M131" s="119">
        <f t="shared" si="75"/>
        <v>0</v>
      </c>
      <c r="N131" s="119">
        <f t="shared" si="75"/>
        <v>0</v>
      </c>
      <c r="O131" s="119">
        <f t="shared" si="75"/>
        <v>19</v>
      </c>
      <c r="P131" s="119">
        <f t="shared" si="75"/>
        <v>29</v>
      </c>
      <c r="Q131" s="119">
        <f t="shared" si="75"/>
        <v>0</v>
      </c>
      <c r="R131" s="119">
        <f t="shared" si="75"/>
        <v>0</v>
      </c>
      <c r="S131" s="119">
        <f t="shared" si="75"/>
        <v>29</v>
      </c>
      <c r="T131" s="139" t="s">
        <v>49</v>
      </c>
      <c r="U131" s="329"/>
      <c r="V131" s="331"/>
    </row>
    <row r="132" spans="1:22" s="33" customFormat="1" ht="13.5" customHeight="1" x14ac:dyDescent="0.25">
      <c r="A132" s="342"/>
      <c r="B132" s="329" t="s">
        <v>89</v>
      </c>
      <c r="C132" s="109" t="s">
        <v>161</v>
      </c>
      <c r="D132" s="108">
        <v>0</v>
      </c>
      <c r="E132" s="166">
        <v>0</v>
      </c>
      <c r="F132" s="166">
        <v>0</v>
      </c>
      <c r="G132" s="166">
        <v>0</v>
      </c>
      <c r="H132" s="166">
        <v>0</v>
      </c>
      <c r="I132" s="166">
        <v>0</v>
      </c>
      <c r="J132" s="166">
        <v>0</v>
      </c>
      <c r="K132" s="166">
        <v>0</v>
      </c>
      <c r="L132" s="166">
        <v>0</v>
      </c>
      <c r="M132" s="166">
        <v>0</v>
      </c>
      <c r="N132" s="166">
        <v>0</v>
      </c>
      <c r="O132" s="166">
        <v>0</v>
      </c>
      <c r="P132" s="166">
        <v>0</v>
      </c>
      <c r="Q132" s="166">
        <v>0</v>
      </c>
      <c r="R132" s="166">
        <v>0</v>
      </c>
      <c r="S132" s="166">
        <v>0</v>
      </c>
      <c r="T132" s="109" t="s">
        <v>140</v>
      </c>
      <c r="U132" s="329" t="s">
        <v>164</v>
      </c>
      <c r="V132" s="331"/>
    </row>
    <row r="133" spans="1:22" s="33" customFormat="1" ht="13.5" customHeight="1" x14ac:dyDescent="0.25">
      <c r="A133" s="342"/>
      <c r="B133" s="329"/>
      <c r="C133" s="110" t="s">
        <v>162</v>
      </c>
      <c r="D133" s="107">
        <v>0</v>
      </c>
      <c r="E133" s="165">
        <v>0</v>
      </c>
      <c r="F133" s="165">
        <v>0</v>
      </c>
      <c r="G133" s="165">
        <v>0</v>
      </c>
      <c r="H133" s="165">
        <v>0</v>
      </c>
      <c r="I133" s="165">
        <v>0</v>
      </c>
      <c r="J133" s="165">
        <v>0</v>
      </c>
      <c r="K133" s="165">
        <v>0</v>
      </c>
      <c r="L133" s="165">
        <v>0</v>
      </c>
      <c r="M133" s="165">
        <v>0</v>
      </c>
      <c r="N133" s="165">
        <v>0</v>
      </c>
      <c r="O133" s="165">
        <v>0</v>
      </c>
      <c r="P133" s="165">
        <v>0</v>
      </c>
      <c r="Q133" s="165">
        <v>0</v>
      </c>
      <c r="R133" s="165">
        <v>0</v>
      </c>
      <c r="S133" s="165">
        <v>0</v>
      </c>
      <c r="T133" s="110" t="s">
        <v>141</v>
      </c>
      <c r="U133" s="329"/>
      <c r="V133" s="331"/>
    </row>
    <row r="134" spans="1:22" s="33" customFormat="1" ht="13.5" customHeight="1" x14ac:dyDescent="0.25">
      <c r="A134" s="342"/>
      <c r="B134" s="329"/>
      <c r="C134" s="139" t="s">
        <v>88</v>
      </c>
      <c r="D134" s="119">
        <v>0</v>
      </c>
      <c r="E134" s="119">
        <v>0</v>
      </c>
      <c r="F134" s="119">
        <v>0</v>
      </c>
      <c r="G134" s="119">
        <v>0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19">
        <v>0</v>
      </c>
      <c r="O134" s="119">
        <v>0</v>
      </c>
      <c r="P134" s="119">
        <v>0</v>
      </c>
      <c r="Q134" s="119">
        <v>0</v>
      </c>
      <c r="R134" s="119">
        <v>0</v>
      </c>
      <c r="S134" s="119">
        <v>0</v>
      </c>
      <c r="T134" s="139" t="s">
        <v>49</v>
      </c>
      <c r="U134" s="329"/>
      <c r="V134" s="331"/>
    </row>
    <row r="135" spans="1:22" s="33" customFormat="1" ht="13.5" customHeight="1" x14ac:dyDescent="0.25">
      <c r="A135" s="342"/>
      <c r="B135" s="329" t="s">
        <v>88</v>
      </c>
      <c r="C135" s="109" t="s">
        <v>161</v>
      </c>
      <c r="D135" s="108">
        <f>D129+D132</f>
        <v>6</v>
      </c>
      <c r="E135" s="166">
        <f t="shared" ref="E135:S135" si="76">E129+E132</f>
        <v>0</v>
      </c>
      <c r="F135" s="166">
        <f t="shared" si="76"/>
        <v>0</v>
      </c>
      <c r="G135" s="166">
        <f t="shared" si="76"/>
        <v>6</v>
      </c>
      <c r="H135" s="166">
        <f t="shared" si="76"/>
        <v>4</v>
      </c>
      <c r="I135" s="166">
        <f t="shared" si="76"/>
        <v>0</v>
      </c>
      <c r="J135" s="166">
        <f t="shared" si="76"/>
        <v>0</v>
      </c>
      <c r="K135" s="166">
        <f t="shared" si="76"/>
        <v>4</v>
      </c>
      <c r="L135" s="166">
        <f t="shared" si="76"/>
        <v>19</v>
      </c>
      <c r="M135" s="166">
        <f t="shared" si="76"/>
        <v>0</v>
      </c>
      <c r="N135" s="166">
        <f t="shared" si="76"/>
        <v>0</v>
      </c>
      <c r="O135" s="166">
        <f t="shared" si="76"/>
        <v>19</v>
      </c>
      <c r="P135" s="166">
        <f t="shared" si="76"/>
        <v>29</v>
      </c>
      <c r="Q135" s="166">
        <f t="shared" si="76"/>
        <v>0</v>
      </c>
      <c r="R135" s="166">
        <f t="shared" si="76"/>
        <v>0</v>
      </c>
      <c r="S135" s="166">
        <f t="shared" si="76"/>
        <v>29</v>
      </c>
      <c r="T135" s="109" t="s">
        <v>140</v>
      </c>
      <c r="U135" s="329" t="s">
        <v>49</v>
      </c>
      <c r="V135" s="331"/>
    </row>
    <row r="136" spans="1:22" s="33" customFormat="1" ht="13.5" customHeight="1" x14ac:dyDescent="0.25">
      <c r="A136" s="342"/>
      <c r="B136" s="329"/>
      <c r="C136" s="110" t="s">
        <v>162</v>
      </c>
      <c r="D136" s="107">
        <f>D130+D133</f>
        <v>0</v>
      </c>
      <c r="E136" s="165">
        <f t="shared" ref="E136:S136" si="77">E130+E133</f>
        <v>0</v>
      </c>
      <c r="F136" s="165">
        <f t="shared" si="77"/>
        <v>0</v>
      </c>
      <c r="G136" s="165">
        <f t="shared" si="77"/>
        <v>0</v>
      </c>
      <c r="H136" s="165">
        <f t="shared" si="77"/>
        <v>0</v>
      </c>
      <c r="I136" s="165">
        <f t="shared" si="77"/>
        <v>0</v>
      </c>
      <c r="J136" s="165">
        <f t="shared" si="77"/>
        <v>0</v>
      </c>
      <c r="K136" s="165">
        <f t="shared" si="77"/>
        <v>0</v>
      </c>
      <c r="L136" s="165">
        <f t="shared" si="77"/>
        <v>0</v>
      </c>
      <c r="M136" s="165">
        <f t="shared" si="77"/>
        <v>0</v>
      </c>
      <c r="N136" s="165">
        <f t="shared" si="77"/>
        <v>0</v>
      </c>
      <c r="O136" s="165">
        <f t="shared" si="77"/>
        <v>0</v>
      </c>
      <c r="P136" s="165">
        <f t="shared" si="77"/>
        <v>0</v>
      </c>
      <c r="Q136" s="165">
        <f t="shared" si="77"/>
        <v>0</v>
      </c>
      <c r="R136" s="165">
        <f t="shared" si="77"/>
        <v>0</v>
      </c>
      <c r="S136" s="165">
        <f t="shared" si="77"/>
        <v>0</v>
      </c>
      <c r="T136" s="110" t="s">
        <v>141</v>
      </c>
      <c r="U136" s="329"/>
      <c r="V136" s="331"/>
    </row>
    <row r="137" spans="1:22" s="33" customFormat="1" ht="13.5" customHeight="1" thickBot="1" x14ac:dyDescent="0.3">
      <c r="A137" s="343"/>
      <c r="B137" s="345"/>
      <c r="C137" s="140" t="s">
        <v>88</v>
      </c>
      <c r="D137" s="128">
        <f>SUM(D135:D136)</f>
        <v>6</v>
      </c>
      <c r="E137" s="128">
        <f t="shared" ref="E137:S137" si="78">SUM(E135:E136)</f>
        <v>0</v>
      </c>
      <c r="F137" s="128">
        <f t="shared" si="78"/>
        <v>0</v>
      </c>
      <c r="G137" s="128">
        <f t="shared" si="78"/>
        <v>6</v>
      </c>
      <c r="H137" s="128">
        <f t="shared" si="78"/>
        <v>4</v>
      </c>
      <c r="I137" s="128">
        <f t="shared" si="78"/>
        <v>0</v>
      </c>
      <c r="J137" s="128">
        <f t="shared" si="78"/>
        <v>0</v>
      </c>
      <c r="K137" s="128">
        <f t="shared" si="78"/>
        <v>4</v>
      </c>
      <c r="L137" s="128">
        <f t="shared" si="78"/>
        <v>19</v>
      </c>
      <c r="M137" s="128">
        <f t="shared" si="78"/>
        <v>0</v>
      </c>
      <c r="N137" s="128">
        <f t="shared" si="78"/>
        <v>0</v>
      </c>
      <c r="O137" s="128">
        <f t="shared" si="78"/>
        <v>19</v>
      </c>
      <c r="P137" s="128">
        <f t="shared" si="78"/>
        <v>29</v>
      </c>
      <c r="Q137" s="128">
        <f t="shared" si="78"/>
        <v>0</v>
      </c>
      <c r="R137" s="128">
        <f t="shared" si="78"/>
        <v>0</v>
      </c>
      <c r="S137" s="128">
        <f t="shared" si="78"/>
        <v>29</v>
      </c>
      <c r="T137" s="140" t="s">
        <v>49</v>
      </c>
      <c r="U137" s="345"/>
      <c r="V137" s="332"/>
    </row>
    <row r="138" spans="1:22" s="33" customFormat="1" ht="14.25" customHeight="1" thickTop="1" x14ac:dyDescent="0.25">
      <c r="A138" s="52"/>
      <c r="B138" s="53"/>
      <c r="C138" s="53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53"/>
      <c r="U138" s="54"/>
      <c r="V138" s="53"/>
    </row>
    <row r="139" spans="1:22" s="33" customFormat="1" ht="17.25" customHeight="1" x14ac:dyDescent="0.25">
      <c r="A139" s="340" t="s">
        <v>208</v>
      </c>
      <c r="B139" s="340"/>
      <c r="C139" s="340"/>
      <c r="D139" s="340"/>
      <c r="E139" s="340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  <c r="S139" s="340"/>
      <c r="T139" s="340"/>
      <c r="U139" s="340"/>
      <c r="V139" s="340"/>
    </row>
    <row r="140" spans="1:22" s="33" customFormat="1" ht="12" customHeight="1" x14ac:dyDescent="0.25">
      <c r="A140" s="326" t="s">
        <v>209</v>
      </c>
      <c r="B140" s="326"/>
      <c r="C140" s="326"/>
      <c r="D140" s="326"/>
      <c r="E140" s="326"/>
      <c r="F140" s="326"/>
      <c r="G140" s="326"/>
      <c r="H140" s="326"/>
      <c r="I140" s="326"/>
      <c r="J140" s="326"/>
      <c r="K140" s="326"/>
      <c r="L140" s="326"/>
      <c r="M140" s="326"/>
      <c r="N140" s="326"/>
      <c r="O140" s="326"/>
      <c r="P140" s="326"/>
      <c r="Q140" s="326"/>
      <c r="R140" s="326"/>
      <c r="S140" s="326"/>
      <c r="T140" s="326"/>
      <c r="U140" s="326"/>
      <c r="V140" s="326"/>
    </row>
    <row r="141" spans="1:22" s="33" customFormat="1" ht="12" customHeight="1" thickBot="1" x14ac:dyDescent="0.3">
      <c r="A141" s="338"/>
      <c r="B141" s="338"/>
      <c r="C141" s="338"/>
      <c r="D141" s="338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S141" s="339"/>
      <c r="T141" s="339"/>
      <c r="U141" s="339"/>
      <c r="V141" s="339"/>
    </row>
    <row r="142" spans="1:22" s="33" customFormat="1" ht="12" customHeight="1" thickTop="1" x14ac:dyDescent="0.25">
      <c r="A142" s="355" t="s">
        <v>19</v>
      </c>
      <c r="B142" s="244" t="s">
        <v>85</v>
      </c>
      <c r="C142" s="333" t="s">
        <v>146</v>
      </c>
      <c r="D142" s="244" t="s">
        <v>147</v>
      </c>
      <c r="E142" s="244"/>
      <c r="F142" s="244"/>
      <c r="G142" s="244"/>
      <c r="H142" s="337" t="s">
        <v>148</v>
      </c>
      <c r="I142" s="337"/>
      <c r="J142" s="337"/>
      <c r="K142" s="337"/>
      <c r="L142" s="337"/>
      <c r="M142" s="337"/>
      <c r="N142" s="337"/>
      <c r="O142" s="337"/>
      <c r="P142" s="244" t="s">
        <v>149</v>
      </c>
      <c r="Q142" s="244"/>
      <c r="R142" s="244"/>
      <c r="S142" s="244"/>
      <c r="T142" s="333" t="s">
        <v>150</v>
      </c>
      <c r="U142" s="350" t="s">
        <v>70</v>
      </c>
      <c r="V142" s="363" t="s">
        <v>23</v>
      </c>
    </row>
    <row r="143" spans="1:22" s="33" customFormat="1" ht="12" customHeight="1" x14ac:dyDescent="0.25">
      <c r="A143" s="356"/>
      <c r="B143" s="245"/>
      <c r="C143" s="334"/>
      <c r="D143" s="336"/>
      <c r="E143" s="336"/>
      <c r="F143" s="336"/>
      <c r="G143" s="336"/>
      <c r="H143" s="354" t="s">
        <v>151</v>
      </c>
      <c r="I143" s="354"/>
      <c r="J143" s="354"/>
      <c r="K143" s="354"/>
      <c r="L143" s="354" t="s">
        <v>152</v>
      </c>
      <c r="M143" s="354"/>
      <c r="N143" s="354"/>
      <c r="O143" s="354"/>
      <c r="P143" s="336"/>
      <c r="Q143" s="336"/>
      <c r="R143" s="336"/>
      <c r="S143" s="336"/>
      <c r="T143" s="334"/>
      <c r="U143" s="351"/>
      <c r="V143" s="364"/>
    </row>
    <row r="144" spans="1:22" s="33" customFormat="1" ht="12" customHeight="1" x14ac:dyDescent="0.25">
      <c r="A144" s="356"/>
      <c r="B144" s="245"/>
      <c r="C144" s="334"/>
      <c r="D144" s="135" t="s">
        <v>153</v>
      </c>
      <c r="E144" s="135" t="s">
        <v>154</v>
      </c>
      <c r="F144" s="135" t="s">
        <v>155</v>
      </c>
      <c r="G144" s="135" t="s">
        <v>88</v>
      </c>
      <c r="H144" s="135" t="s">
        <v>153</v>
      </c>
      <c r="I144" s="135" t="s">
        <v>154</v>
      </c>
      <c r="J144" s="135" t="s">
        <v>155</v>
      </c>
      <c r="K144" s="135" t="s">
        <v>156</v>
      </c>
      <c r="L144" s="135" t="s">
        <v>153</v>
      </c>
      <c r="M144" s="135" t="s">
        <v>154</v>
      </c>
      <c r="N144" s="135" t="s">
        <v>155</v>
      </c>
      <c r="O144" s="135" t="s">
        <v>156</v>
      </c>
      <c r="P144" s="136" t="s">
        <v>153</v>
      </c>
      <c r="Q144" s="136" t="s">
        <v>157</v>
      </c>
      <c r="R144" s="136" t="s">
        <v>155</v>
      </c>
      <c r="S144" s="136" t="s">
        <v>76</v>
      </c>
      <c r="T144" s="334"/>
      <c r="U144" s="351"/>
      <c r="V144" s="364"/>
    </row>
    <row r="145" spans="1:22" s="33" customFormat="1" ht="12" customHeight="1" x14ac:dyDescent="0.25">
      <c r="A145" s="356"/>
      <c r="B145" s="245"/>
      <c r="C145" s="334"/>
      <c r="D145" s="353" t="s">
        <v>158</v>
      </c>
      <c r="E145" s="353"/>
      <c r="F145" s="353"/>
      <c r="G145" s="353"/>
      <c r="H145" s="354" t="s">
        <v>159</v>
      </c>
      <c r="I145" s="354"/>
      <c r="J145" s="354"/>
      <c r="K145" s="354"/>
      <c r="L145" s="354"/>
      <c r="M145" s="354"/>
      <c r="N145" s="354"/>
      <c r="O145" s="354"/>
      <c r="P145" s="353" t="s">
        <v>49</v>
      </c>
      <c r="Q145" s="353"/>
      <c r="R145" s="353"/>
      <c r="S145" s="353"/>
      <c r="T145" s="334"/>
      <c r="U145" s="351"/>
      <c r="V145" s="364"/>
    </row>
    <row r="146" spans="1:22" s="33" customFormat="1" ht="12" customHeight="1" x14ac:dyDescent="0.25">
      <c r="A146" s="356"/>
      <c r="B146" s="245"/>
      <c r="C146" s="334"/>
      <c r="D146" s="336"/>
      <c r="E146" s="336"/>
      <c r="F146" s="336"/>
      <c r="G146" s="336"/>
      <c r="H146" s="354" t="s">
        <v>138</v>
      </c>
      <c r="I146" s="354"/>
      <c r="J146" s="354"/>
      <c r="K146" s="354"/>
      <c r="L146" s="354" t="s">
        <v>160</v>
      </c>
      <c r="M146" s="354"/>
      <c r="N146" s="354"/>
      <c r="O146" s="354"/>
      <c r="P146" s="336"/>
      <c r="Q146" s="336"/>
      <c r="R146" s="336"/>
      <c r="S146" s="336"/>
      <c r="T146" s="334"/>
      <c r="U146" s="351"/>
      <c r="V146" s="364"/>
    </row>
    <row r="147" spans="1:22" s="33" customFormat="1" ht="12" customHeight="1" thickBot="1" x14ac:dyDescent="0.3">
      <c r="A147" s="357"/>
      <c r="B147" s="246"/>
      <c r="C147" s="335"/>
      <c r="D147" s="137" t="s">
        <v>120</v>
      </c>
      <c r="E147" s="137" t="s">
        <v>121</v>
      </c>
      <c r="F147" s="138" t="s">
        <v>122</v>
      </c>
      <c r="G147" s="137" t="s">
        <v>49</v>
      </c>
      <c r="H147" s="137" t="s">
        <v>120</v>
      </c>
      <c r="I147" s="137" t="s">
        <v>121</v>
      </c>
      <c r="J147" s="138" t="s">
        <v>122</v>
      </c>
      <c r="K147" s="137" t="s">
        <v>49</v>
      </c>
      <c r="L147" s="137" t="s">
        <v>120</v>
      </c>
      <c r="M147" s="137" t="s">
        <v>121</v>
      </c>
      <c r="N147" s="138" t="s">
        <v>122</v>
      </c>
      <c r="O147" s="137" t="s">
        <v>49</v>
      </c>
      <c r="P147" s="137" t="s">
        <v>120</v>
      </c>
      <c r="Q147" s="137" t="s">
        <v>121</v>
      </c>
      <c r="R147" s="138" t="s">
        <v>122</v>
      </c>
      <c r="S147" s="137" t="s">
        <v>49</v>
      </c>
      <c r="T147" s="335"/>
      <c r="U147" s="352"/>
      <c r="V147" s="365"/>
    </row>
    <row r="148" spans="1:22" s="33" customFormat="1" ht="14.25" customHeight="1" thickTop="1" x14ac:dyDescent="0.25">
      <c r="A148" s="346" t="s">
        <v>42</v>
      </c>
      <c r="B148" s="328" t="s">
        <v>87</v>
      </c>
      <c r="C148" s="141" t="s">
        <v>161</v>
      </c>
      <c r="D148" s="191">
        <v>13</v>
      </c>
      <c r="E148" s="191">
        <v>0</v>
      </c>
      <c r="F148" s="191">
        <v>0</v>
      </c>
      <c r="G148" s="191">
        <v>13</v>
      </c>
      <c r="H148" s="191">
        <v>12</v>
      </c>
      <c r="I148" s="191">
        <v>0</v>
      </c>
      <c r="J148" s="191">
        <v>0</v>
      </c>
      <c r="K148" s="191">
        <v>12</v>
      </c>
      <c r="L148" s="191">
        <v>20</v>
      </c>
      <c r="M148" s="191">
        <v>0</v>
      </c>
      <c r="N148" s="191">
        <v>9</v>
      </c>
      <c r="O148" s="191">
        <v>29</v>
      </c>
      <c r="P148" s="191">
        <f>D148+H148+L148</f>
        <v>45</v>
      </c>
      <c r="Q148" s="191">
        <f t="shared" ref="Q148:S148" si="79">E148+I148+M148</f>
        <v>0</v>
      </c>
      <c r="R148" s="191">
        <f t="shared" si="79"/>
        <v>9</v>
      </c>
      <c r="S148" s="191">
        <f t="shared" si="79"/>
        <v>54</v>
      </c>
      <c r="T148" s="141" t="s">
        <v>140</v>
      </c>
      <c r="U148" s="328" t="s">
        <v>163</v>
      </c>
      <c r="V148" s="362" t="s">
        <v>43</v>
      </c>
    </row>
    <row r="149" spans="1:22" s="33" customFormat="1" ht="14.25" customHeight="1" x14ac:dyDescent="0.25">
      <c r="A149" s="342"/>
      <c r="B149" s="329"/>
      <c r="C149" s="192" t="s">
        <v>162</v>
      </c>
      <c r="D149" s="189">
        <v>0</v>
      </c>
      <c r="E149" s="189">
        <v>0</v>
      </c>
      <c r="F149" s="189">
        <v>0</v>
      </c>
      <c r="G149" s="189">
        <v>0</v>
      </c>
      <c r="H149" s="189">
        <v>1</v>
      </c>
      <c r="I149" s="189">
        <v>0</v>
      </c>
      <c r="J149" s="189">
        <v>0</v>
      </c>
      <c r="K149" s="189">
        <v>1</v>
      </c>
      <c r="L149" s="189">
        <v>0</v>
      </c>
      <c r="M149" s="189">
        <v>0</v>
      </c>
      <c r="N149" s="189">
        <v>0</v>
      </c>
      <c r="O149" s="189">
        <v>0</v>
      </c>
      <c r="P149" s="189">
        <f>D149+H149+L149</f>
        <v>1</v>
      </c>
      <c r="Q149" s="189">
        <f t="shared" ref="Q149:S149" si="80">E149+I149+M149</f>
        <v>0</v>
      </c>
      <c r="R149" s="189">
        <f t="shared" si="80"/>
        <v>0</v>
      </c>
      <c r="S149" s="189">
        <f t="shared" si="80"/>
        <v>1</v>
      </c>
      <c r="T149" s="192" t="s">
        <v>141</v>
      </c>
      <c r="U149" s="329"/>
      <c r="V149" s="360"/>
    </row>
    <row r="150" spans="1:22" s="33" customFormat="1" ht="14.25" customHeight="1" x14ac:dyDescent="0.25">
      <c r="A150" s="342"/>
      <c r="B150" s="329"/>
      <c r="C150" s="139" t="s">
        <v>88</v>
      </c>
      <c r="D150" s="119">
        <f>SUM(D148:D149)</f>
        <v>13</v>
      </c>
      <c r="E150" s="119">
        <f t="shared" ref="E150:O150" si="81">SUM(E148:E149)</f>
        <v>0</v>
      </c>
      <c r="F150" s="119">
        <f t="shared" si="81"/>
        <v>0</v>
      </c>
      <c r="G150" s="119">
        <f t="shared" si="81"/>
        <v>13</v>
      </c>
      <c r="H150" s="119">
        <f t="shared" si="81"/>
        <v>13</v>
      </c>
      <c r="I150" s="119">
        <f t="shared" si="81"/>
        <v>0</v>
      </c>
      <c r="J150" s="119">
        <f t="shared" si="81"/>
        <v>0</v>
      </c>
      <c r="K150" s="119">
        <f t="shared" si="81"/>
        <v>13</v>
      </c>
      <c r="L150" s="119">
        <f t="shared" si="81"/>
        <v>20</v>
      </c>
      <c r="M150" s="119">
        <f t="shared" si="81"/>
        <v>0</v>
      </c>
      <c r="N150" s="119">
        <f t="shared" si="81"/>
        <v>9</v>
      </c>
      <c r="O150" s="119">
        <f t="shared" si="81"/>
        <v>29</v>
      </c>
      <c r="P150" s="119">
        <f>SUM(P148:P149)</f>
        <v>46</v>
      </c>
      <c r="Q150" s="119">
        <f t="shared" ref="Q150:S150" si="82">SUM(Q148:Q149)</f>
        <v>0</v>
      </c>
      <c r="R150" s="119">
        <f t="shared" si="82"/>
        <v>9</v>
      </c>
      <c r="S150" s="119">
        <f t="shared" si="82"/>
        <v>55</v>
      </c>
      <c r="T150" s="139" t="s">
        <v>49</v>
      </c>
      <c r="U150" s="329"/>
      <c r="V150" s="360"/>
    </row>
    <row r="151" spans="1:22" s="33" customFormat="1" ht="14.25" customHeight="1" x14ac:dyDescent="0.25">
      <c r="A151" s="342"/>
      <c r="B151" s="329" t="s">
        <v>89</v>
      </c>
      <c r="C151" s="109" t="s">
        <v>161</v>
      </c>
      <c r="D151" s="188">
        <v>0</v>
      </c>
      <c r="E151" s="188">
        <v>0</v>
      </c>
      <c r="F151" s="188">
        <v>0</v>
      </c>
      <c r="G151" s="188">
        <v>0</v>
      </c>
      <c r="H151" s="188">
        <v>0</v>
      </c>
      <c r="I151" s="188">
        <v>0</v>
      </c>
      <c r="J151" s="188">
        <v>0</v>
      </c>
      <c r="K151" s="188">
        <v>0</v>
      </c>
      <c r="L151" s="188">
        <v>0</v>
      </c>
      <c r="M151" s="188">
        <v>0</v>
      </c>
      <c r="N151" s="188">
        <v>0</v>
      </c>
      <c r="O151" s="188">
        <v>0</v>
      </c>
      <c r="P151" s="188">
        <v>0</v>
      </c>
      <c r="Q151" s="188">
        <v>0</v>
      </c>
      <c r="R151" s="188">
        <v>0</v>
      </c>
      <c r="S151" s="188">
        <v>0</v>
      </c>
      <c r="T151" s="109" t="s">
        <v>140</v>
      </c>
      <c r="U151" s="329" t="s">
        <v>164</v>
      </c>
      <c r="V151" s="360"/>
    </row>
    <row r="152" spans="1:22" s="33" customFormat="1" ht="14.25" customHeight="1" x14ac:dyDescent="0.25">
      <c r="A152" s="342"/>
      <c r="B152" s="329"/>
      <c r="C152" s="192" t="s">
        <v>162</v>
      </c>
      <c r="D152" s="189">
        <v>0</v>
      </c>
      <c r="E152" s="189">
        <v>0</v>
      </c>
      <c r="F152" s="189">
        <v>0</v>
      </c>
      <c r="G152" s="189">
        <v>0</v>
      </c>
      <c r="H152" s="189">
        <v>0</v>
      </c>
      <c r="I152" s="189">
        <v>0</v>
      </c>
      <c r="J152" s="189">
        <v>0</v>
      </c>
      <c r="K152" s="189">
        <v>0</v>
      </c>
      <c r="L152" s="189">
        <v>0</v>
      </c>
      <c r="M152" s="189">
        <v>0</v>
      </c>
      <c r="N152" s="189">
        <v>0</v>
      </c>
      <c r="O152" s="189">
        <v>0</v>
      </c>
      <c r="P152" s="189">
        <v>0</v>
      </c>
      <c r="Q152" s="189">
        <v>0</v>
      </c>
      <c r="R152" s="189">
        <v>0</v>
      </c>
      <c r="S152" s="189">
        <v>0</v>
      </c>
      <c r="T152" s="192" t="s">
        <v>141</v>
      </c>
      <c r="U152" s="329"/>
      <c r="V152" s="360"/>
    </row>
    <row r="153" spans="1:22" s="33" customFormat="1" ht="14.25" customHeight="1" x14ac:dyDescent="0.25">
      <c r="A153" s="342"/>
      <c r="B153" s="329"/>
      <c r="C153" s="139" t="s">
        <v>88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119">
        <v>0</v>
      </c>
      <c r="J153" s="119">
        <v>0</v>
      </c>
      <c r="K153" s="119">
        <v>0</v>
      </c>
      <c r="L153" s="119">
        <v>0</v>
      </c>
      <c r="M153" s="119">
        <v>0</v>
      </c>
      <c r="N153" s="119">
        <v>0</v>
      </c>
      <c r="O153" s="119">
        <v>0</v>
      </c>
      <c r="P153" s="119">
        <v>0</v>
      </c>
      <c r="Q153" s="119">
        <v>0</v>
      </c>
      <c r="R153" s="119">
        <v>0</v>
      </c>
      <c r="S153" s="119">
        <v>0</v>
      </c>
      <c r="T153" s="139" t="s">
        <v>49</v>
      </c>
      <c r="U153" s="329"/>
      <c r="V153" s="360"/>
    </row>
    <row r="154" spans="1:22" s="33" customFormat="1" ht="14.25" customHeight="1" x14ac:dyDescent="0.25">
      <c r="A154" s="342"/>
      <c r="B154" s="329" t="s">
        <v>88</v>
      </c>
      <c r="C154" s="109" t="s">
        <v>161</v>
      </c>
      <c r="D154" s="188">
        <f>D148+D151</f>
        <v>13</v>
      </c>
      <c r="E154" s="188">
        <f t="shared" ref="E154:S154" si="83">E148+E151</f>
        <v>0</v>
      </c>
      <c r="F154" s="188">
        <f t="shared" si="83"/>
        <v>0</v>
      </c>
      <c r="G154" s="188">
        <f t="shared" si="83"/>
        <v>13</v>
      </c>
      <c r="H154" s="188">
        <f t="shared" si="83"/>
        <v>12</v>
      </c>
      <c r="I154" s="188">
        <f t="shared" si="83"/>
        <v>0</v>
      </c>
      <c r="J154" s="188">
        <f t="shared" si="83"/>
        <v>0</v>
      </c>
      <c r="K154" s="188">
        <f t="shared" si="83"/>
        <v>12</v>
      </c>
      <c r="L154" s="188">
        <f t="shared" si="83"/>
        <v>20</v>
      </c>
      <c r="M154" s="188">
        <f t="shared" si="83"/>
        <v>0</v>
      </c>
      <c r="N154" s="188">
        <f t="shared" si="83"/>
        <v>9</v>
      </c>
      <c r="O154" s="188">
        <f t="shared" si="83"/>
        <v>29</v>
      </c>
      <c r="P154" s="188">
        <f t="shared" si="83"/>
        <v>45</v>
      </c>
      <c r="Q154" s="188">
        <f t="shared" si="83"/>
        <v>0</v>
      </c>
      <c r="R154" s="188">
        <f t="shared" si="83"/>
        <v>9</v>
      </c>
      <c r="S154" s="188">
        <f t="shared" si="83"/>
        <v>54</v>
      </c>
      <c r="T154" s="109" t="s">
        <v>140</v>
      </c>
      <c r="U154" s="329" t="s">
        <v>49</v>
      </c>
      <c r="V154" s="360"/>
    </row>
    <row r="155" spans="1:22" s="33" customFormat="1" ht="14.25" customHeight="1" x14ac:dyDescent="0.25">
      <c r="A155" s="342"/>
      <c r="B155" s="329"/>
      <c r="C155" s="192" t="s">
        <v>162</v>
      </c>
      <c r="D155" s="189">
        <f>D149+D152</f>
        <v>0</v>
      </c>
      <c r="E155" s="189">
        <f t="shared" ref="E155:S155" si="84">E149+E152</f>
        <v>0</v>
      </c>
      <c r="F155" s="189">
        <f t="shared" si="84"/>
        <v>0</v>
      </c>
      <c r="G155" s="189">
        <f t="shared" si="84"/>
        <v>0</v>
      </c>
      <c r="H155" s="189">
        <f t="shared" si="84"/>
        <v>1</v>
      </c>
      <c r="I155" s="189">
        <f t="shared" si="84"/>
        <v>0</v>
      </c>
      <c r="J155" s="189">
        <f t="shared" si="84"/>
        <v>0</v>
      </c>
      <c r="K155" s="189">
        <f t="shared" si="84"/>
        <v>1</v>
      </c>
      <c r="L155" s="189">
        <f t="shared" si="84"/>
        <v>0</v>
      </c>
      <c r="M155" s="189">
        <f t="shared" si="84"/>
        <v>0</v>
      </c>
      <c r="N155" s="189">
        <f t="shared" si="84"/>
        <v>0</v>
      </c>
      <c r="O155" s="189">
        <f t="shared" si="84"/>
        <v>0</v>
      </c>
      <c r="P155" s="189">
        <f t="shared" si="84"/>
        <v>1</v>
      </c>
      <c r="Q155" s="189">
        <f t="shared" si="84"/>
        <v>0</v>
      </c>
      <c r="R155" s="189">
        <f t="shared" si="84"/>
        <v>0</v>
      </c>
      <c r="S155" s="189">
        <f t="shared" si="84"/>
        <v>1</v>
      </c>
      <c r="T155" s="192" t="s">
        <v>141</v>
      </c>
      <c r="U155" s="329"/>
      <c r="V155" s="360"/>
    </row>
    <row r="156" spans="1:22" s="33" customFormat="1" ht="14.25" customHeight="1" thickBot="1" x14ac:dyDescent="0.3">
      <c r="A156" s="343"/>
      <c r="B156" s="345"/>
      <c r="C156" s="140" t="s">
        <v>88</v>
      </c>
      <c r="D156" s="128">
        <f>SUM(D154:D155)</f>
        <v>13</v>
      </c>
      <c r="E156" s="128">
        <f t="shared" ref="E156:S156" si="85">SUM(E154:E155)</f>
        <v>0</v>
      </c>
      <c r="F156" s="128">
        <f t="shared" si="85"/>
        <v>0</v>
      </c>
      <c r="G156" s="128">
        <f t="shared" si="85"/>
        <v>13</v>
      </c>
      <c r="H156" s="128">
        <f t="shared" si="85"/>
        <v>13</v>
      </c>
      <c r="I156" s="128">
        <f t="shared" si="85"/>
        <v>0</v>
      </c>
      <c r="J156" s="128">
        <f t="shared" si="85"/>
        <v>0</v>
      </c>
      <c r="K156" s="128">
        <f t="shared" si="85"/>
        <v>13</v>
      </c>
      <c r="L156" s="128">
        <f t="shared" si="85"/>
        <v>20</v>
      </c>
      <c r="M156" s="128">
        <f t="shared" si="85"/>
        <v>0</v>
      </c>
      <c r="N156" s="128">
        <f t="shared" si="85"/>
        <v>9</v>
      </c>
      <c r="O156" s="128">
        <f t="shared" si="85"/>
        <v>29</v>
      </c>
      <c r="P156" s="128">
        <f t="shared" si="85"/>
        <v>46</v>
      </c>
      <c r="Q156" s="128">
        <f t="shared" si="85"/>
        <v>0</v>
      </c>
      <c r="R156" s="128">
        <f t="shared" si="85"/>
        <v>9</v>
      </c>
      <c r="S156" s="128">
        <f t="shared" si="85"/>
        <v>55</v>
      </c>
      <c r="T156" s="140" t="s">
        <v>49</v>
      </c>
      <c r="U156" s="345"/>
      <c r="V156" s="361"/>
    </row>
    <row r="157" spans="1:22" s="33" customFormat="1" ht="14.25" customHeight="1" thickTop="1" x14ac:dyDescent="0.25">
      <c r="A157" s="346" t="s">
        <v>44</v>
      </c>
      <c r="B157" s="328" t="s">
        <v>87</v>
      </c>
      <c r="C157" s="141" t="s">
        <v>161</v>
      </c>
      <c r="D157" s="191">
        <v>11</v>
      </c>
      <c r="E157" s="191">
        <v>0</v>
      </c>
      <c r="F157" s="191">
        <v>0</v>
      </c>
      <c r="G157" s="191">
        <v>11</v>
      </c>
      <c r="H157" s="191">
        <v>7</v>
      </c>
      <c r="I157" s="191">
        <v>0</v>
      </c>
      <c r="J157" s="191">
        <v>0</v>
      </c>
      <c r="K157" s="191">
        <v>7</v>
      </c>
      <c r="L157" s="191">
        <v>8</v>
      </c>
      <c r="M157" s="191">
        <v>0</v>
      </c>
      <c r="N157" s="191">
        <v>0</v>
      </c>
      <c r="O157" s="191">
        <v>8</v>
      </c>
      <c r="P157" s="191">
        <f>D157+H157+L157</f>
        <v>26</v>
      </c>
      <c r="Q157" s="191">
        <f t="shared" ref="Q157:S158" si="86">E157+I157+M157</f>
        <v>0</v>
      </c>
      <c r="R157" s="191">
        <f t="shared" si="86"/>
        <v>0</v>
      </c>
      <c r="S157" s="191">
        <f t="shared" si="86"/>
        <v>26</v>
      </c>
      <c r="T157" s="141" t="s">
        <v>140</v>
      </c>
      <c r="U157" s="328" t="s">
        <v>163</v>
      </c>
      <c r="V157" s="362" t="s">
        <v>45</v>
      </c>
    </row>
    <row r="158" spans="1:22" s="33" customFormat="1" ht="14.25" customHeight="1" x14ac:dyDescent="0.25">
      <c r="A158" s="342"/>
      <c r="B158" s="329"/>
      <c r="C158" s="192" t="s">
        <v>162</v>
      </c>
      <c r="D158" s="189">
        <v>0</v>
      </c>
      <c r="E158" s="189">
        <v>0</v>
      </c>
      <c r="F158" s="189">
        <v>0</v>
      </c>
      <c r="G158" s="189">
        <v>0</v>
      </c>
      <c r="H158" s="189">
        <v>0</v>
      </c>
      <c r="I158" s="189">
        <v>0</v>
      </c>
      <c r="J158" s="189">
        <v>0</v>
      </c>
      <c r="K158" s="189">
        <v>0</v>
      </c>
      <c r="L158" s="189">
        <v>0</v>
      </c>
      <c r="M158" s="189">
        <v>0</v>
      </c>
      <c r="N158" s="189">
        <v>0</v>
      </c>
      <c r="O158" s="189">
        <v>0</v>
      </c>
      <c r="P158" s="189">
        <f>D158+H158+L158</f>
        <v>0</v>
      </c>
      <c r="Q158" s="189">
        <f t="shared" si="86"/>
        <v>0</v>
      </c>
      <c r="R158" s="189">
        <f t="shared" si="86"/>
        <v>0</v>
      </c>
      <c r="S158" s="189">
        <f t="shared" si="86"/>
        <v>0</v>
      </c>
      <c r="T158" s="192" t="s">
        <v>141</v>
      </c>
      <c r="U158" s="329"/>
      <c r="V158" s="360"/>
    </row>
    <row r="159" spans="1:22" s="33" customFormat="1" ht="14.25" customHeight="1" x14ac:dyDescent="0.25">
      <c r="A159" s="342"/>
      <c r="B159" s="329"/>
      <c r="C159" s="139" t="s">
        <v>88</v>
      </c>
      <c r="D159" s="119">
        <f>SUM(D157:D158)</f>
        <v>11</v>
      </c>
      <c r="E159" s="119">
        <f t="shared" ref="E159:O159" si="87">SUM(E157:E158)</f>
        <v>0</v>
      </c>
      <c r="F159" s="119">
        <f t="shared" si="87"/>
        <v>0</v>
      </c>
      <c r="G159" s="119">
        <f t="shared" si="87"/>
        <v>11</v>
      </c>
      <c r="H159" s="119">
        <f t="shared" si="87"/>
        <v>7</v>
      </c>
      <c r="I159" s="119">
        <f t="shared" si="87"/>
        <v>0</v>
      </c>
      <c r="J159" s="119">
        <f t="shared" si="87"/>
        <v>0</v>
      </c>
      <c r="K159" s="119">
        <f t="shared" si="87"/>
        <v>7</v>
      </c>
      <c r="L159" s="119">
        <f t="shared" si="87"/>
        <v>8</v>
      </c>
      <c r="M159" s="119">
        <f t="shared" si="87"/>
        <v>0</v>
      </c>
      <c r="N159" s="119">
        <f t="shared" si="87"/>
        <v>0</v>
      </c>
      <c r="O159" s="119">
        <f t="shared" si="87"/>
        <v>8</v>
      </c>
      <c r="P159" s="119">
        <f>SUM(P157:P158)</f>
        <v>26</v>
      </c>
      <c r="Q159" s="119">
        <f t="shared" ref="Q159:S159" si="88">SUM(Q157:Q158)</f>
        <v>0</v>
      </c>
      <c r="R159" s="119">
        <f t="shared" si="88"/>
        <v>0</v>
      </c>
      <c r="S159" s="119">
        <f t="shared" si="88"/>
        <v>26</v>
      </c>
      <c r="T159" s="139" t="s">
        <v>49</v>
      </c>
      <c r="U159" s="329"/>
      <c r="V159" s="360"/>
    </row>
    <row r="160" spans="1:22" s="33" customFormat="1" ht="14.25" customHeight="1" x14ac:dyDescent="0.25">
      <c r="A160" s="342"/>
      <c r="B160" s="329" t="s">
        <v>89</v>
      </c>
      <c r="C160" s="109" t="s">
        <v>161</v>
      </c>
      <c r="D160" s="188">
        <v>0</v>
      </c>
      <c r="E160" s="188">
        <v>0</v>
      </c>
      <c r="F160" s="188">
        <v>0</v>
      </c>
      <c r="G160" s="188">
        <v>0</v>
      </c>
      <c r="H160" s="188">
        <v>0</v>
      </c>
      <c r="I160" s="188">
        <v>0</v>
      </c>
      <c r="J160" s="188">
        <v>0</v>
      </c>
      <c r="K160" s="188">
        <v>0</v>
      </c>
      <c r="L160" s="188">
        <v>0</v>
      </c>
      <c r="M160" s="188">
        <v>0</v>
      </c>
      <c r="N160" s="188">
        <v>0</v>
      </c>
      <c r="O160" s="188">
        <v>0</v>
      </c>
      <c r="P160" s="188">
        <v>0</v>
      </c>
      <c r="Q160" s="188">
        <v>0</v>
      </c>
      <c r="R160" s="188">
        <v>0</v>
      </c>
      <c r="S160" s="188">
        <v>0</v>
      </c>
      <c r="T160" s="109" t="s">
        <v>140</v>
      </c>
      <c r="U160" s="329" t="s">
        <v>164</v>
      </c>
      <c r="V160" s="360"/>
    </row>
    <row r="161" spans="1:22" s="33" customFormat="1" ht="14.25" customHeight="1" x14ac:dyDescent="0.25">
      <c r="A161" s="342"/>
      <c r="B161" s="329"/>
      <c r="C161" s="192" t="s">
        <v>162</v>
      </c>
      <c r="D161" s="189">
        <v>0</v>
      </c>
      <c r="E161" s="189">
        <v>0</v>
      </c>
      <c r="F161" s="189">
        <v>0</v>
      </c>
      <c r="G161" s="189">
        <v>0</v>
      </c>
      <c r="H161" s="189">
        <v>0</v>
      </c>
      <c r="I161" s="189">
        <v>0</v>
      </c>
      <c r="J161" s="189">
        <v>0</v>
      </c>
      <c r="K161" s="189">
        <v>0</v>
      </c>
      <c r="L161" s="189">
        <v>0</v>
      </c>
      <c r="M161" s="189">
        <v>0</v>
      </c>
      <c r="N161" s="189">
        <v>0</v>
      </c>
      <c r="O161" s="189">
        <v>0</v>
      </c>
      <c r="P161" s="189">
        <v>0</v>
      </c>
      <c r="Q161" s="189">
        <v>0</v>
      </c>
      <c r="R161" s="189">
        <v>0</v>
      </c>
      <c r="S161" s="189">
        <v>0</v>
      </c>
      <c r="T161" s="192" t="s">
        <v>141</v>
      </c>
      <c r="U161" s="329"/>
      <c r="V161" s="360"/>
    </row>
    <row r="162" spans="1:22" s="33" customFormat="1" ht="14.25" customHeight="1" x14ac:dyDescent="0.25">
      <c r="A162" s="342"/>
      <c r="B162" s="329"/>
      <c r="C162" s="139" t="s">
        <v>88</v>
      </c>
      <c r="D162" s="119">
        <f>SUM(D160:D161)</f>
        <v>0</v>
      </c>
      <c r="E162" s="119">
        <f t="shared" ref="E162:S162" si="89">SUM(E160:E161)</f>
        <v>0</v>
      </c>
      <c r="F162" s="119">
        <f t="shared" si="89"/>
        <v>0</v>
      </c>
      <c r="G162" s="119">
        <f t="shared" si="89"/>
        <v>0</v>
      </c>
      <c r="H162" s="119">
        <f t="shared" si="89"/>
        <v>0</v>
      </c>
      <c r="I162" s="119">
        <f t="shared" si="89"/>
        <v>0</v>
      </c>
      <c r="J162" s="119">
        <f t="shared" si="89"/>
        <v>0</v>
      </c>
      <c r="K162" s="119">
        <f t="shared" si="89"/>
        <v>0</v>
      </c>
      <c r="L162" s="119">
        <f t="shared" si="89"/>
        <v>0</v>
      </c>
      <c r="M162" s="119">
        <f t="shared" si="89"/>
        <v>0</v>
      </c>
      <c r="N162" s="119">
        <f t="shared" si="89"/>
        <v>0</v>
      </c>
      <c r="O162" s="119">
        <f t="shared" si="89"/>
        <v>0</v>
      </c>
      <c r="P162" s="119">
        <f t="shared" si="89"/>
        <v>0</v>
      </c>
      <c r="Q162" s="119">
        <f t="shared" si="89"/>
        <v>0</v>
      </c>
      <c r="R162" s="119">
        <f t="shared" si="89"/>
        <v>0</v>
      </c>
      <c r="S162" s="119">
        <f t="shared" si="89"/>
        <v>0</v>
      </c>
      <c r="T162" s="139" t="s">
        <v>49</v>
      </c>
      <c r="U162" s="329"/>
      <c r="V162" s="360"/>
    </row>
    <row r="163" spans="1:22" s="33" customFormat="1" ht="14.25" customHeight="1" x14ac:dyDescent="0.25">
      <c r="A163" s="342"/>
      <c r="B163" s="329" t="s">
        <v>88</v>
      </c>
      <c r="C163" s="109" t="s">
        <v>161</v>
      </c>
      <c r="D163" s="188">
        <f>D157+D160</f>
        <v>11</v>
      </c>
      <c r="E163" s="188">
        <f t="shared" ref="E163:S163" si="90">E157+E160</f>
        <v>0</v>
      </c>
      <c r="F163" s="188">
        <f t="shared" si="90"/>
        <v>0</v>
      </c>
      <c r="G163" s="188">
        <f t="shared" si="90"/>
        <v>11</v>
      </c>
      <c r="H163" s="188">
        <f t="shared" si="90"/>
        <v>7</v>
      </c>
      <c r="I163" s="188">
        <f t="shared" si="90"/>
        <v>0</v>
      </c>
      <c r="J163" s="188">
        <f t="shared" si="90"/>
        <v>0</v>
      </c>
      <c r="K163" s="188">
        <f t="shared" si="90"/>
        <v>7</v>
      </c>
      <c r="L163" s="188">
        <f t="shared" si="90"/>
        <v>8</v>
      </c>
      <c r="M163" s="188">
        <f t="shared" si="90"/>
        <v>0</v>
      </c>
      <c r="N163" s="188">
        <f t="shared" si="90"/>
        <v>0</v>
      </c>
      <c r="O163" s="188">
        <f t="shared" si="90"/>
        <v>8</v>
      </c>
      <c r="P163" s="188">
        <f t="shared" si="90"/>
        <v>26</v>
      </c>
      <c r="Q163" s="188">
        <f t="shared" si="90"/>
        <v>0</v>
      </c>
      <c r="R163" s="188">
        <f t="shared" si="90"/>
        <v>0</v>
      </c>
      <c r="S163" s="188">
        <f t="shared" si="90"/>
        <v>26</v>
      </c>
      <c r="T163" s="109" t="s">
        <v>140</v>
      </c>
      <c r="U163" s="329" t="s">
        <v>49</v>
      </c>
      <c r="V163" s="360"/>
    </row>
    <row r="164" spans="1:22" s="33" customFormat="1" ht="14.25" customHeight="1" x14ac:dyDescent="0.25">
      <c r="A164" s="342"/>
      <c r="B164" s="329"/>
      <c r="C164" s="192" t="s">
        <v>162</v>
      </c>
      <c r="D164" s="189">
        <f>D158+D161</f>
        <v>0</v>
      </c>
      <c r="E164" s="189">
        <f t="shared" ref="E164:S164" si="91">E158+E161</f>
        <v>0</v>
      </c>
      <c r="F164" s="189">
        <f t="shared" si="91"/>
        <v>0</v>
      </c>
      <c r="G164" s="189">
        <f t="shared" si="91"/>
        <v>0</v>
      </c>
      <c r="H164" s="189">
        <f t="shared" si="91"/>
        <v>0</v>
      </c>
      <c r="I164" s="189">
        <f t="shared" si="91"/>
        <v>0</v>
      </c>
      <c r="J164" s="189">
        <f t="shared" si="91"/>
        <v>0</v>
      </c>
      <c r="K164" s="189">
        <f t="shared" si="91"/>
        <v>0</v>
      </c>
      <c r="L164" s="189">
        <f t="shared" si="91"/>
        <v>0</v>
      </c>
      <c r="M164" s="189">
        <f t="shared" si="91"/>
        <v>0</v>
      </c>
      <c r="N164" s="189">
        <f t="shared" si="91"/>
        <v>0</v>
      </c>
      <c r="O164" s="189">
        <f t="shared" si="91"/>
        <v>0</v>
      </c>
      <c r="P164" s="189">
        <f t="shared" si="91"/>
        <v>0</v>
      </c>
      <c r="Q164" s="189">
        <f t="shared" si="91"/>
        <v>0</v>
      </c>
      <c r="R164" s="189">
        <f t="shared" si="91"/>
        <v>0</v>
      </c>
      <c r="S164" s="189">
        <f t="shared" si="91"/>
        <v>0</v>
      </c>
      <c r="T164" s="192" t="s">
        <v>141</v>
      </c>
      <c r="U164" s="329"/>
      <c r="V164" s="360"/>
    </row>
    <row r="165" spans="1:22" s="33" customFormat="1" ht="14.25" customHeight="1" thickBot="1" x14ac:dyDescent="0.3">
      <c r="A165" s="343"/>
      <c r="B165" s="345"/>
      <c r="C165" s="140" t="s">
        <v>88</v>
      </c>
      <c r="D165" s="128">
        <f>SUM(D163:D164)</f>
        <v>11</v>
      </c>
      <c r="E165" s="128">
        <f t="shared" ref="E165:S165" si="92">SUM(E163:E164)</f>
        <v>0</v>
      </c>
      <c r="F165" s="128">
        <f t="shared" si="92"/>
        <v>0</v>
      </c>
      <c r="G165" s="128">
        <f t="shared" si="92"/>
        <v>11</v>
      </c>
      <c r="H165" s="128">
        <f t="shared" si="92"/>
        <v>7</v>
      </c>
      <c r="I165" s="128">
        <f t="shared" si="92"/>
        <v>0</v>
      </c>
      <c r="J165" s="128">
        <f t="shared" si="92"/>
        <v>0</v>
      </c>
      <c r="K165" s="128">
        <f t="shared" si="92"/>
        <v>7</v>
      </c>
      <c r="L165" s="128">
        <f t="shared" si="92"/>
        <v>8</v>
      </c>
      <c r="M165" s="128">
        <f t="shared" si="92"/>
        <v>0</v>
      </c>
      <c r="N165" s="128">
        <f t="shared" si="92"/>
        <v>0</v>
      </c>
      <c r="O165" s="128">
        <f t="shared" si="92"/>
        <v>8</v>
      </c>
      <c r="P165" s="128">
        <f t="shared" si="92"/>
        <v>26</v>
      </c>
      <c r="Q165" s="128">
        <f t="shared" si="92"/>
        <v>0</v>
      </c>
      <c r="R165" s="128">
        <f t="shared" si="92"/>
        <v>0</v>
      </c>
      <c r="S165" s="128">
        <f t="shared" si="92"/>
        <v>26</v>
      </c>
      <c r="T165" s="140" t="s">
        <v>49</v>
      </c>
      <c r="U165" s="345"/>
      <c r="V165" s="361"/>
    </row>
    <row r="166" spans="1:22" s="33" customFormat="1" ht="14.25" customHeight="1" thickTop="1" x14ac:dyDescent="0.25">
      <c r="A166" s="346" t="s">
        <v>46</v>
      </c>
      <c r="B166" s="328" t="s">
        <v>87</v>
      </c>
      <c r="C166" s="141" t="s">
        <v>161</v>
      </c>
      <c r="D166" s="191">
        <v>54</v>
      </c>
      <c r="E166" s="191">
        <v>0</v>
      </c>
      <c r="F166" s="191">
        <v>0</v>
      </c>
      <c r="G166" s="191">
        <v>54</v>
      </c>
      <c r="H166" s="191">
        <v>140</v>
      </c>
      <c r="I166" s="191">
        <v>6</v>
      </c>
      <c r="J166" s="191">
        <v>0</v>
      </c>
      <c r="K166" s="191">
        <v>146</v>
      </c>
      <c r="L166" s="191">
        <v>381</v>
      </c>
      <c r="M166" s="191">
        <v>0</v>
      </c>
      <c r="N166" s="191">
        <v>32</v>
      </c>
      <c r="O166" s="191">
        <v>413</v>
      </c>
      <c r="P166" s="191">
        <f>D166+H166+L166</f>
        <v>575</v>
      </c>
      <c r="Q166" s="191">
        <f t="shared" ref="Q166:S167" si="93">E166+I166+M166</f>
        <v>6</v>
      </c>
      <c r="R166" s="191">
        <f t="shared" si="93"/>
        <v>32</v>
      </c>
      <c r="S166" s="191">
        <f t="shared" si="93"/>
        <v>613</v>
      </c>
      <c r="T166" s="141" t="s">
        <v>140</v>
      </c>
      <c r="U166" s="328" t="s">
        <v>163</v>
      </c>
      <c r="V166" s="362" t="s">
        <v>47</v>
      </c>
    </row>
    <row r="167" spans="1:22" s="33" customFormat="1" ht="14.25" customHeight="1" x14ac:dyDescent="0.25">
      <c r="A167" s="342"/>
      <c r="B167" s="329"/>
      <c r="C167" s="192" t="s">
        <v>162</v>
      </c>
      <c r="D167" s="189">
        <v>0</v>
      </c>
      <c r="E167" s="189">
        <v>0</v>
      </c>
      <c r="F167" s="189">
        <v>0</v>
      </c>
      <c r="G167" s="189">
        <v>0</v>
      </c>
      <c r="H167" s="189">
        <v>12</v>
      </c>
      <c r="I167" s="189">
        <v>1</v>
      </c>
      <c r="J167" s="189">
        <v>0</v>
      </c>
      <c r="K167" s="189">
        <v>13</v>
      </c>
      <c r="L167" s="189">
        <v>10</v>
      </c>
      <c r="M167" s="189">
        <v>0</v>
      </c>
      <c r="N167" s="189">
        <v>0</v>
      </c>
      <c r="O167" s="189">
        <v>10</v>
      </c>
      <c r="P167" s="189">
        <f>D167+H167+L167</f>
        <v>22</v>
      </c>
      <c r="Q167" s="189">
        <f t="shared" si="93"/>
        <v>1</v>
      </c>
      <c r="R167" s="189">
        <f t="shared" si="93"/>
        <v>0</v>
      </c>
      <c r="S167" s="189">
        <f t="shared" si="93"/>
        <v>23</v>
      </c>
      <c r="T167" s="192" t="s">
        <v>141</v>
      </c>
      <c r="U167" s="329"/>
      <c r="V167" s="360"/>
    </row>
    <row r="168" spans="1:22" s="33" customFormat="1" ht="14.25" customHeight="1" x14ac:dyDescent="0.25">
      <c r="A168" s="342"/>
      <c r="B168" s="329"/>
      <c r="C168" s="139" t="s">
        <v>88</v>
      </c>
      <c r="D168" s="119">
        <f>SUM(D166:D167)</f>
        <v>54</v>
      </c>
      <c r="E168" s="119">
        <f t="shared" ref="E168:S168" si="94">SUM(E166:E167)</f>
        <v>0</v>
      </c>
      <c r="F168" s="119">
        <f t="shared" si="94"/>
        <v>0</v>
      </c>
      <c r="G168" s="119">
        <f t="shared" si="94"/>
        <v>54</v>
      </c>
      <c r="H168" s="119">
        <f t="shared" si="94"/>
        <v>152</v>
      </c>
      <c r="I168" s="119">
        <f t="shared" si="94"/>
        <v>7</v>
      </c>
      <c r="J168" s="119">
        <f t="shared" si="94"/>
        <v>0</v>
      </c>
      <c r="K168" s="119">
        <f t="shared" si="94"/>
        <v>159</v>
      </c>
      <c r="L168" s="119">
        <f t="shared" si="94"/>
        <v>391</v>
      </c>
      <c r="M168" s="119">
        <f t="shared" si="94"/>
        <v>0</v>
      </c>
      <c r="N168" s="119">
        <f t="shared" si="94"/>
        <v>32</v>
      </c>
      <c r="O168" s="119">
        <f t="shared" si="94"/>
        <v>423</v>
      </c>
      <c r="P168" s="119">
        <f t="shared" si="94"/>
        <v>597</v>
      </c>
      <c r="Q168" s="119">
        <f t="shared" si="94"/>
        <v>7</v>
      </c>
      <c r="R168" s="119">
        <f t="shared" si="94"/>
        <v>32</v>
      </c>
      <c r="S168" s="119">
        <f t="shared" si="94"/>
        <v>636</v>
      </c>
      <c r="T168" s="139" t="s">
        <v>49</v>
      </c>
      <c r="U168" s="329"/>
      <c r="V168" s="360"/>
    </row>
    <row r="169" spans="1:22" s="33" customFormat="1" ht="14.25" customHeight="1" x14ac:dyDescent="0.25">
      <c r="A169" s="342"/>
      <c r="B169" s="329" t="s">
        <v>89</v>
      </c>
      <c r="C169" s="109" t="s">
        <v>161</v>
      </c>
      <c r="D169" s="188">
        <v>0</v>
      </c>
      <c r="E169" s="188">
        <v>0</v>
      </c>
      <c r="F169" s="188">
        <v>0</v>
      </c>
      <c r="G169" s="188">
        <v>0</v>
      </c>
      <c r="H169" s="188">
        <v>0</v>
      </c>
      <c r="I169" s="188">
        <v>0</v>
      </c>
      <c r="J169" s="188">
        <v>0</v>
      </c>
      <c r="K169" s="188">
        <v>0</v>
      </c>
      <c r="L169" s="188">
        <v>0</v>
      </c>
      <c r="M169" s="188">
        <v>0</v>
      </c>
      <c r="N169" s="188">
        <v>0</v>
      </c>
      <c r="O169" s="188">
        <v>0</v>
      </c>
      <c r="P169" s="188">
        <v>0</v>
      </c>
      <c r="Q169" s="188">
        <v>0</v>
      </c>
      <c r="R169" s="188">
        <v>0</v>
      </c>
      <c r="S169" s="188">
        <v>0</v>
      </c>
      <c r="T169" s="109" t="s">
        <v>140</v>
      </c>
      <c r="U169" s="329" t="s">
        <v>164</v>
      </c>
      <c r="V169" s="360"/>
    </row>
    <row r="170" spans="1:22" s="33" customFormat="1" ht="14.25" customHeight="1" x14ac:dyDescent="0.25">
      <c r="A170" s="342"/>
      <c r="B170" s="329"/>
      <c r="C170" s="192" t="s">
        <v>162</v>
      </c>
      <c r="D170" s="189">
        <v>0</v>
      </c>
      <c r="E170" s="189">
        <v>0</v>
      </c>
      <c r="F170" s="189">
        <v>0</v>
      </c>
      <c r="G170" s="189">
        <v>0</v>
      </c>
      <c r="H170" s="189">
        <v>0</v>
      </c>
      <c r="I170" s="189">
        <v>0</v>
      </c>
      <c r="J170" s="189">
        <v>0</v>
      </c>
      <c r="K170" s="189">
        <v>0</v>
      </c>
      <c r="L170" s="189">
        <v>0</v>
      </c>
      <c r="M170" s="189">
        <v>0</v>
      </c>
      <c r="N170" s="189">
        <v>0</v>
      </c>
      <c r="O170" s="189">
        <v>0</v>
      </c>
      <c r="P170" s="189">
        <v>0</v>
      </c>
      <c r="Q170" s="189">
        <v>0</v>
      </c>
      <c r="R170" s="189">
        <v>0</v>
      </c>
      <c r="S170" s="189">
        <v>0</v>
      </c>
      <c r="T170" s="192" t="s">
        <v>141</v>
      </c>
      <c r="U170" s="329"/>
      <c r="V170" s="360"/>
    </row>
    <row r="171" spans="1:22" s="33" customFormat="1" ht="14.25" customHeight="1" x14ac:dyDescent="0.25">
      <c r="A171" s="342"/>
      <c r="B171" s="329"/>
      <c r="C171" s="139" t="s">
        <v>88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  <c r="P171" s="119">
        <v>0</v>
      </c>
      <c r="Q171" s="119">
        <v>0</v>
      </c>
      <c r="R171" s="119">
        <v>0</v>
      </c>
      <c r="S171" s="119">
        <v>0</v>
      </c>
      <c r="T171" s="139" t="s">
        <v>49</v>
      </c>
      <c r="U171" s="329"/>
      <c r="V171" s="360"/>
    </row>
    <row r="172" spans="1:22" s="33" customFormat="1" ht="14.25" customHeight="1" x14ac:dyDescent="0.25">
      <c r="A172" s="342"/>
      <c r="B172" s="329" t="s">
        <v>88</v>
      </c>
      <c r="C172" s="109" t="s">
        <v>161</v>
      </c>
      <c r="D172" s="188">
        <f>D166+D169</f>
        <v>54</v>
      </c>
      <c r="E172" s="188">
        <f t="shared" ref="E172:O172" si="95">E166+E169</f>
        <v>0</v>
      </c>
      <c r="F172" s="188">
        <f t="shared" si="95"/>
        <v>0</v>
      </c>
      <c r="G172" s="188">
        <f t="shared" si="95"/>
        <v>54</v>
      </c>
      <c r="H172" s="188">
        <f t="shared" si="95"/>
        <v>140</v>
      </c>
      <c r="I172" s="188">
        <f t="shared" si="95"/>
        <v>6</v>
      </c>
      <c r="J172" s="188">
        <f t="shared" si="95"/>
        <v>0</v>
      </c>
      <c r="K172" s="188">
        <f t="shared" si="95"/>
        <v>146</v>
      </c>
      <c r="L172" s="188">
        <f t="shared" si="95"/>
        <v>381</v>
      </c>
      <c r="M172" s="188">
        <f t="shared" si="95"/>
        <v>0</v>
      </c>
      <c r="N172" s="188">
        <f t="shared" si="95"/>
        <v>32</v>
      </c>
      <c r="O172" s="188">
        <f t="shared" si="95"/>
        <v>413</v>
      </c>
      <c r="P172" s="188">
        <f>D172+H172+L172</f>
        <v>575</v>
      </c>
      <c r="Q172" s="188">
        <f t="shared" ref="Q172:S173" si="96">E172+I172+M172</f>
        <v>6</v>
      </c>
      <c r="R172" s="188">
        <f t="shared" si="96"/>
        <v>32</v>
      </c>
      <c r="S172" s="188">
        <f t="shared" si="96"/>
        <v>613</v>
      </c>
      <c r="T172" s="109" t="s">
        <v>140</v>
      </c>
      <c r="U172" s="329" t="s">
        <v>49</v>
      </c>
      <c r="V172" s="360"/>
    </row>
    <row r="173" spans="1:22" s="33" customFormat="1" ht="14.25" customHeight="1" x14ac:dyDescent="0.25">
      <c r="A173" s="342"/>
      <c r="B173" s="329"/>
      <c r="C173" s="192" t="s">
        <v>162</v>
      </c>
      <c r="D173" s="189">
        <f>D167+D170</f>
        <v>0</v>
      </c>
      <c r="E173" s="189">
        <f t="shared" ref="E173:O173" si="97">E167+E170</f>
        <v>0</v>
      </c>
      <c r="F173" s="189">
        <f t="shared" si="97"/>
        <v>0</v>
      </c>
      <c r="G173" s="189">
        <f t="shared" si="97"/>
        <v>0</v>
      </c>
      <c r="H173" s="189">
        <f t="shared" si="97"/>
        <v>12</v>
      </c>
      <c r="I173" s="189">
        <f t="shared" si="97"/>
        <v>1</v>
      </c>
      <c r="J173" s="189">
        <f t="shared" si="97"/>
        <v>0</v>
      </c>
      <c r="K173" s="189">
        <f t="shared" si="97"/>
        <v>13</v>
      </c>
      <c r="L173" s="189">
        <f t="shared" si="97"/>
        <v>10</v>
      </c>
      <c r="M173" s="189">
        <f t="shared" si="97"/>
        <v>0</v>
      </c>
      <c r="N173" s="189">
        <f t="shared" si="97"/>
        <v>0</v>
      </c>
      <c r="O173" s="189">
        <f t="shared" si="97"/>
        <v>10</v>
      </c>
      <c r="P173" s="189">
        <f>D173+H173+L173</f>
        <v>22</v>
      </c>
      <c r="Q173" s="189">
        <f t="shared" si="96"/>
        <v>1</v>
      </c>
      <c r="R173" s="189">
        <f t="shared" si="96"/>
        <v>0</v>
      </c>
      <c r="S173" s="189">
        <f t="shared" si="96"/>
        <v>23</v>
      </c>
      <c r="T173" s="192" t="s">
        <v>141</v>
      </c>
      <c r="U173" s="329"/>
      <c r="V173" s="360"/>
    </row>
    <row r="174" spans="1:22" s="33" customFormat="1" ht="14.25" customHeight="1" thickBot="1" x14ac:dyDescent="0.3">
      <c r="A174" s="343"/>
      <c r="B174" s="345"/>
      <c r="C174" s="140" t="s">
        <v>88</v>
      </c>
      <c r="D174" s="128">
        <f>SUM(D172:D173)</f>
        <v>54</v>
      </c>
      <c r="E174" s="128">
        <f t="shared" ref="E174:O174" si="98">SUM(E172:E173)</f>
        <v>0</v>
      </c>
      <c r="F174" s="128">
        <f t="shared" si="98"/>
        <v>0</v>
      </c>
      <c r="G174" s="128">
        <f t="shared" si="98"/>
        <v>54</v>
      </c>
      <c r="H174" s="128">
        <f t="shared" si="98"/>
        <v>152</v>
      </c>
      <c r="I174" s="128">
        <f t="shared" si="98"/>
        <v>7</v>
      </c>
      <c r="J174" s="128">
        <f t="shared" si="98"/>
        <v>0</v>
      </c>
      <c r="K174" s="128">
        <f t="shared" si="98"/>
        <v>159</v>
      </c>
      <c r="L174" s="128">
        <f t="shared" si="98"/>
        <v>391</v>
      </c>
      <c r="M174" s="128">
        <f t="shared" si="98"/>
        <v>0</v>
      </c>
      <c r="N174" s="128">
        <f t="shared" si="98"/>
        <v>32</v>
      </c>
      <c r="O174" s="128">
        <f t="shared" si="98"/>
        <v>423</v>
      </c>
      <c r="P174" s="128">
        <f>SUM(P172:P173)</f>
        <v>597</v>
      </c>
      <c r="Q174" s="128">
        <f t="shared" ref="Q174:S174" si="99">SUM(Q172:Q173)</f>
        <v>7</v>
      </c>
      <c r="R174" s="128">
        <f t="shared" si="99"/>
        <v>32</v>
      </c>
      <c r="S174" s="128">
        <f t="shared" si="99"/>
        <v>636</v>
      </c>
      <c r="T174" s="140" t="s">
        <v>49</v>
      </c>
      <c r="U174" s="345"/>
      <c r="V174" s="361"/>
    </row>
    <row r="175" spans="1:22" s="33" customFormat="1" ht="14.25" customHeight="1" thickTop="1" x14ac:dyDescent="0.25">
      <c r="A175" s="341" t="s">
        <v>165</v>
      </c>
      <c r="B175" s="344" t="s">
        <v>87</v>
      </c>
      <c r="C175" s="169" t="s">
        <v>161</v>
      </c>
      <c r="D175" s="190">
        <f t="shared" ref="D175:S175" si="100">D10+D19+D28+D37+D56+D65+D74+D83+D102+D111+D120+D129+D148+D157+D166</f>
        <v>1660</v>
      </c>
      <c r="E175" s="190">
        <f t="shared" si="100"/>
        <v>2</v>
      </c>
      <c r="F175" s="190">
        <f t="shared" si="100"/>
        <v>0</v>
      </c>
      <c r="G175" s="190">
        <f t="shared" si="100"/>
        <v>1662</v>
      </c>
      <c r="H175" s="190">
        <f t="shared" si="100"/>
        <v>2291</v>
      </c>
      <c r="I175" s="190">
        <f t="shared" si="100"/>
        <v>10</v>
      </c>
      <c r="J175" s="190">
        <f t="shared" si="100"/>
        <v>9</v>
      </c>
      <c r="K175" s="190">
        <f t="shared" si="100"/>
        <v>2310</v>
      </c>
      <c r="L175" s="190">
        <f t="shared" si="100"/>
        <v>2850</v>
      </c>
      <c r="M175" s="190">
        <f t="shared" si="100"/>
        <v>7</v>
      </c>
      <c r="N175" s="190">
        <f t="shared" si="100"/>
        <v>696</v>
      </c>
      <c r="O175" s="190">
        <f t="shared" si="100"/>
        <v>3553</v>
      </c>
      <c r="P175" s="190">
        <f t="shared" si="100"/>
        <v>6801</v>
      </c>
      <c r="Q175" s="190">
        <f t="shared" si="100"/>
        <v>19</v>
      </c>
      <c r="R175" s="190">
        <f t="shared" si="100"/>
        <v>705</v>
      </c>
      <c r="S175" s="190">
        <f t="shared" si="100"/>
        <v>7525</v>
      </c>
      <c r="T175" s="169" t="s">
        <v>140</v>
      </c>
      <c r="U175" s="344" t="s">
        <v>163</v>
      </c>
      <c r="V175" s="359" t="s">
        <v>166</v>
      </c>
    </row>
    <row r="176" spans="1:22" s="33" customFormat="1" ht="14.25" customHeight="1" x14ac:dyDescent="0.25">
      <c r="A176" s="342"/>
      <c r="B176" s="329"/>
      <c r="C176" s="167" t="s">
        <v>162</v>
      </c>
      <c r="D176" s="165">
        <f t="shared" ref="D176:S176" si="101">D11+D20+D29+D38+D57+D66+D75+D84+D103+D112+D121+D130+D149+D158+D167</f>
        <v>0</v>
      </c>
      <c r="E176" s="165">
        <f t="shared" si="101"/>
        <v>0</v>
      </c>
      <c r="F176" s="165">
        <f t="shared" si="101"/>
        <v>0</v>
      </c>
      <c r="G176" s="165">
        <f t="shared" si="101"/>
        <v>0</v>
      </c>
      <c r="H176" s="165">
        <f t="shared" si="101"/>
        <v>90</v>
      </c>
      <c r="I176" s="165">
        <f t="shared" si="101"/>
        <v>1</v>
      </c>
      <c r="J176" s="165">
        <f t="shared" si="101"/>
        <v>0</v>
      </c>
      <c r="K176" s="165">
        <f t="shared" si="101"/>
        <v>91</v>
      </c>
      <c r="L176" s="165">
        <f t="shared" si="101"/>
        <v>126</v>
      </c>
      <c r="M176" s="165">
        <f t="shared" si="101"/>
        <v>0</v>
      </c>
      <c r="N176" s="165">
        <f t="shared" si="101"/>
        <v>4</v>
      </c>
      <c r="O176" s="165">
        <f t="shared" si="101"/>
        <v>130</v>
      </c>
      <c r="P176" s="165">
        <f t="shared" si="101"/>
        <v>216</v>
      </c>
      <c r="Q176" s="165">
        <f t="shared" si="101"/>
        <v>1</v>
      </c>
      <c r="R176" s="165">
        <f t="shared" si="101"/>
        <v>4</v>
      </c>
      <c r="S176" s="165">
        <f t="shared" si="101"/>
        <v>221</v>
      </c>
      <c r="T176" s="167" t="s">
        <v>141</v>
      </c>
      <c r="U176" s="329"/>
      <c r="V176" s="360"/>
    </row>
    <row r="177" spans="1:23" s="33" customFormat="1" ht="14.25" customHeight="1" x14ac:dyDescent="0.25">
      <c r="A177" s="342"/>
      <c r="B177" s="329"/>
      <c r="C177" s="139" t="s">
        <v>88</v>
      </c>
      <c r="D177" s="119">
        <f t="shared" ref="D177:S177" si="102">D12+D21+D30+D39+D58+D67+D76+D85+D104+D113+D122+D131+D150+D159+D168</f>
        <v>1660</v>
      </c>
      <c r="E177" s="119">
        <f t="shared" si="102"/>
        <v>2</v>
      </c>
      <c r="F177" s="119">
        <f t="shared" si="102"/>
        <v>0</v>
      </c>
      <c r="G177" s="119">
        <f t="shared" si="102"/>
        <v>1662</v>
      </c>
      <c r="H177" s="119">
        <f t="shared" si="102"/>
        <v>2381</v>
      </c>
      <c r="I177" s="119">
        <f t="shared" si="102"/>
        <v>11</v>
      </c>
      <c r="J177" s="119">
        <f t="shared" si="102"/>
        <v>9</v>
      </c>
      <c r="K177" s="119">
        <f t="shared" si="102"/>
        <v>2401</v>
      </c>
      <c r="L177" s="119">
        <f t="shared" si="102"/>
        <v>2976</v>
      </c>
      <c r="M177" s="119">
        <f t="shared" si="102"/>
        <v>7</v>
      </c>
      <c r="N177" s="119">
        <f t="shared" si="102"/>
        <v>700</v>
      </c>
      <c r="O177" s="119">
        <f t="shared" si="102"/>
        <v>3683</v>
      </c>
      <c r="P177" s="119">
        <f t="shared" si="102"/>
        <v>7017</v>
      </c>
      <c r="Q177" s="119">
        <f t="shared" si="102"/>
        <v>20</v>
      </c>
      <c r="R177" s="119">
        <f t="shared" si="102"/>
        <v>709</v>
      </c>
      <c r="S177" s="119">
        <f t="shared" si="102"/>
        <v>7746</v>
      </c>
      <c r="T177" s="139" t="s">
        <v>49</v>
      </c>
      <c r="U177" s="329"/>
      <c r="V177" s="360"/>
    </row>
    <row r="178" spans="1:23" s="33" customFormat="1" ht="14.25" customHeight="1" x14ac:dyDescent="0.25">
      <c r="A178" s="342"/>
      <c r="B178" s="329" t="s">
        <v>89</v>
      </c>
      <c r="C178" s="109" t="s">
        <v>161</v>
      </c>
      <c r="D178" s="166">
        <f t="shared" ref="D178:S178" si="103">D13+D22+D31+D40+D59+D68+D77+D86+D105+D114+D123+D132+D151+D160+D169</f>
        <v>7</v>
      </c>
      <c r="E178" s="166">
        <f t="shared" si="103"/>
        <v>0</v>
      </c>
      <c r="F178" s="166">
        <f t="shared" si="103"/>
        <v>0</v>
      </c>
      <c r="G178" s="166">
        <f t="shared" si="103"/>
        <v>7</v>
      </c>
      <c r="H178" s="166">
        <f t="shared" si="103"/>
        <v>306</v>
      </c>
      <c r="I178" s="166">
        <f t="shared" si="103"/>
        <v>5</v>
      </c>
      <c r="J178" s="166">
        <f t="shared" si="103"/>
        <v>2</v>
      </c>
      <c r="K178" s="166">
        <f t="shared" si="103"/>
        <v>313</v>
      </c>
      <c r="L178" s="166">
        <f t="shared" si="103"/>
        <v>553</v>
      </c>
      <c r="M178" s="166">
        <f t="shared" si="103"/>
        <v>11</v>
      </c>
      <c r="N178" s="166">
        <f t="shared" si="103"/>
        <v>154</v>
      </c>
      <c r="O178" s="166">
        <f t="shared" si="103"/>
        <v>718</v>
      </c>
      <c r="P178" s="166">
        <f t="shared" si="103"/>
        <v>866</v>
      </c>
      <c r="Q178" s="166">
        <f t="shared" si="103"/>
        <v>16</v>
      </c>
      <c r="R178" s="166">
        <f t="shared" si="103"/>
        <v>156</v>
      </c>
      <c r="S178" s="166">
        <f t="shared" si="103"/>
        <v>1038</v>
      </c>
      <c r="T178" s="109" t="s">
        <v>140</v>
      </c>
      <c r="U178" s="329" t="s">
        <v>164</v>
      </c>
      <c r="V178" s="360"/>
    </row>
    <row r="179" spans="1:23" s="33" customFormat="1" ht="14.25" customHeight="1" x14ac:dyDescent="0.25">
      <c r="A179" s="342"/>
      <c r="B179" s="329"/>
      <c r="C179" s="167" t="s">
        <v>162</v>
      </c>
      <c r="D179" s="165">
        <f t="shared" ref="D179:S179" si="104">D14+D23+D32+D41+D60+D69+D78+D87+D106+D115+D124+D133+D152+D161+D170</f>
        <v>0</v>
      </c>
      <c r="E179" s="165">
        <f t="shared" si="104"/>
        <v>0</v>
      </c>
      <c r="F179" s="165">
        <f t="shared" si="104"/>
        <v>0</v>
      </c>
      <c r="G179" s="165">
        <f t="shared" si="104"/>
        <v>0</v>
      </c>
      <c r="H179" s="165">
        <f t="shared" si="104"/>
        <v>53</v>
      </c>
      <c r="I179" s="165">
        <f t="shared" si="104"/>
        <v>0</v>
      </c>
      <c r="J179" s="165">
        <f t="shared" si="104"/>
        <v>0</v>
      </c>
      <c r="K179" s="165">
        <f t="shared" si="104"/>
        <v>53</v>
      </c>
      <c r="L179" s="165">
        <f t="shared" si="104"/>
        <v>79</v>
      </c>
      <c r="M179" s="165">
        <f t="shared" si="104"/>
        <v>0</v>
      </c>
      <c r="N179" s="165">
        <f t="shared" si="104"/>
        <v>4</v>
      </c>
      <c r="O179" s="165">
        <f t="shared" si="104"/>
        <v>83</v>
      </c>
      <c r="P179" s="165">
        <f t="shared" si="104"/>
        <v>132</v>
      </c>
      <c r="Q179" s="165">
        <f t="shared" si="104"/>
        <v>0</v>
      </c>
      <c r="R179" s="165">
        <f t="shared" si="104"/>
        <v>4</v>
      </c>
      <c r="S179" s="165">
        <f t="shared" si="104"/>
        <v>136</v>
      </c>
      <c r="T179" s="167" t="s">
        <v>141</v>
      </c>
      <c r="U179" s="329"/>
      <c r="V179" s="360"/>
    </row>
    <row r="180" spans="1:23" s="33" customFormat="1" ht="14.25" customHeight="1" x14ac:dyDescent="0.25">
      <c r="A180" s="342"/>
      <c r="B180" s="329"/>
      <c r="C180" s="139" t="s">
        <v>88</v>
      </c>
      <c r="D180" s="119">
        <f t="shared" ref="D180:S180" si="105">D15+D24+D33+D42+D61+D70+D79+D88+D107+D116+D125+D134+D153+D162+D171</f>
        <v>7</v>
      </c>
      <c r="E180" s="119">
        <f t="shared" si="105"/>
        <v>0</v>
      </c>
      <c r="F180" s="119">
        <f t="shared" si="105"/>
        <v>0</v>
      </c>
      <c r="G180" s="119">
        <f t="shared" si="105"/>
        <v>7</v>
      </c>
      <c r="H180" s="119">
        <f t="shared" si="105"/>
        <v>359</v>
      </c>
      <c r="I180" s="119">
        <f t="shared" si="105"/>
        <v>5</v>
      </c>
      <c r="J180" s="119">
        <f t="shared" si="105"/>
        <v>2</v>
      </c>
      <c r="K180" s="119">
        <f t="shared" si="105"/>
        <v>366</v>
      </c>
      <c r="L180" s="119">
        <f t="shared" si="105"/>
        <v>632</v>
      </c>
      <c r="M180" s="119">
        <f t="shared" si="105"/>
        <v>11</v>
      </c>
      <c r="N180" s="119">
        <f t="shared" si="105"/>
        <v>158</v>
      </c>
      <c r="O180" s="119">
        <f t="shared" si="105"/>
        <v>801</v>
      </c>
      <c r="P180" s="119">
        <f t="shared" si="105"/>
        <v>998</v>
      </c>
      <c r="Q180" s="119">
        <f t="shared" si="105"/>
        <v>16</v>
      </c>
      <c r="R180" s="119">
        <f t="shared" si="105"/>
        <v>160</v>
      </c>
      <c r="S180" s="119">
        <f t="shared" si="105"/>
        <v>1174</v>
      </c>
      <c r="T180" s="139" t="s">
        <v>49</v>
      </c>
      <c r="U180" s="329"/>
      <c r="V180" s="360"/>
    </row>
    <row r="181" spans="1:23" s="33" customFormat="1" ht="14.25" customHeight="1" x14ac:dyDescent="0.25">
      <c r="A181" s="342"/>
      <c r="B181" s="329" t="s">
        <v>88</v>
      </c>
      <c r="C181" s="109" t="s">
        <v>161</v>
      </c>
      <c r="D181" s="166">
        <f>D175+D178</f>
        <v>1667</v>
      </c>
      <c r="E181" s="166">
        <f t="shared" ref="E181:S182" si="106">E175+E178</f>
        <v>2</v>
      </c>
      <c r="F181" s="166">
        <f t="shared" si="106"/>
        <v>0</v>
      </c>
      <c r="G181" s="166">
        <f t="shared" si="106"/>
        <v>1669</v>
      </c>
      <c r="H181" s="166">
        <f t="shared" si="106"/>
        <v>2597</v>
      </c>
      <c r="I181" s="166">
        <f t="shared" si="106"/>
        <v>15</v>
      </c>
      <c r="J181" s="166">
        <f t="shared" si="106"/>
        <v>11</v>
      </c>
      <c r="K181" s="166">
        <f t="shared" si="106"/>
        <v>2623</v>
      </c>
      <c r="L181" s="166">
        <f t="shared" si="106"/>
        <v>3403</v>
      </c>
      <c r="M181" s="166">
        <f t="shared" si="106"/>
        <v>18</v>
      </c>
      <c r="N181" s="166">
        <f t="shared" si="106"/>
        <v>850</v>
      </c>
      <c r="O181" s="166">
        <f t="shared" si="106"/>
        <v>4271</v>
      </c>
      <c r="P181" s="166">
        <f t="shared" si="106"/>
        <v>7667</v>
      </c>
      <c r="Q181" s="166">
        <f t="shared" si="106"/>
        <v>35</v>
      </c>
      <c r="R181" s="166">
        <f t="shared" si="106"/>
        <v>861</v>
      </c>
      <c r="S181" s="166">
        <f t="shared" si="106"/>
        <v>8563</v>
      </c>
      <c r="T181" s="109" t="s">
        <v>140</v>
      </c>
      <c r="U181" s="329" t="s">
        <v>49</v>
      </c>
      <c r="V181" s="360"/>
    </row>
    <row r="182" spans="1:23" s="33" customFormat="1" ht="14.25" customHeight="1" x14ac:dyDescent="0.25">
      <c r="A182" s="342"/>
      <c r="B182" s="329"/>
      <c r="C182" s="167" t="s">
        <v>162</v>
      </c>
      <c r="D182" s="165">
        <f>D176+D179</f>
        <v>0</v>
      </c>
      <c r="E182" s="165">
        <f t="shared" si="106"/>
        <v>0</v>
      </c>
      <c r="F182" s="165">
        <f t="shared" si="106"/>
        <v>0</v>
      </c>
      <c r="G182" s="165">
        <f t="shared" si="106"/>
        <v>0</v>
      </c>
      <c r="H182" s="165">
        <f t="shared" si="106"/>
        <v>143</v>
      </c>
      <c r="I182" s="165">
        <f t="shared" si="106"/>
        <v>1</v>
      </c>
      <c r="J182" s="165">
        <f t="shared" si="106"/>
        <v>0</v>
      </c>
      <c r="K182" s="165">
        <f t="shared" si="106"/>
        <v>144</v>
      </c>
      <c r="L182" s="165">
        <f t="shared" si="106"/>
        <v>205</v>
      </c>
      <c r="M182" s="165">
        <f t="shared" si="106"/>
        <v>0</v>
      </c>
      <c r="N182" s="165">
        <f t="shared" si="106"/>
        <v>8</v>
      </c>
      <c r="O182" s="165">
        <f t="shared" si="106"/>
        <v>213</v>
      </c>
      <c r="P182" s="165">
        <f t="shared" si="106"/>
        <v>348</v>
      </c>
      <c r="Q182" s="165">
        <f t="shared" si="106"/>
        <v>1</v>
      </c>
      <c r="R182" s="165">
        <f t="shared" si="106"/>
        <v>8</v>
      </c>
      <c r="S182" s="165">
        <f t="shared" si="106"/>
        <v>357</v>
      </c>
      <c r="T182" s="167" t="s">
        <v>141</v>
      </c>
      <c r="U182" s="329"/>
      <c r="V182" s="360"/>
    </row>
    <row r="183" spans="1:23" s="33" customFormat="1" ht="14.25" customHeight="1" thickBot="1" x14ac:dyDescent="0.3">
      <c r="A183" s="343"/>
      <c r="B183" s="345"/>
      <c r="C183" s="140" t="s">
        <v>88</v>
      </c>
      <c r="D183" s="128">
        <f>SUM(D181:D182)</f>
        <v>1667</v>
      </c>
      <c r="E183" s="128">
        <f t="shared" ref="E183:S183" si="107">SUM(E181:E182)</f>
        <v>2</v>
      </c>
      <c r="F183" s="128">
        <f t="shared" si="107"/>
        <v>0</v>
      </c>
      <c r="G183" s="128">
        <f t="shared" si="107"/>
        <v>1669</v>
      </c>
      <c r="H183" s="128">
        <f t="shared" si="107"/>
        <v>2740</v>
      </c>
      <c r="I183" s="128">
        <f t="shared" si="107"/>
        <v>16</v>
      </c>
      <c r="J183" s="128">
        <f t="shared" si="107"/>
        <v>11</v>
      </c>
      <c r="K183" s="128">
        <f t="shared" si="107"/>
        <v>2767</v>
      </c>
      <c r="L183" s="128">
        <f t="shared" si="107"/>
        <v>3608</v>
      </c>
      <c r="M183" s="128">
        <f t="shared" si="107"/>
        <v>18</v>
      </c>
      <c r="N183" s="128">
        <f t="shared" si="107"/>
        <v>858</v>
      </c>
      <c r="O183" s="128">
        <f t="shared" si="107"/>
        <v>4484</v>
      </c>
      <c r="P183" s="128">
        <f t="shared" si="107"/>
        <v>8015</v>
      </c>
      <c r="Q183" s="128">
        <f t="shared" si="107"/>
        <v>36</v>
      </c>
      <c r="R183" s="128">
        <f t="shared" si="107"/>
        <v>869</v>
      </c>
      <c r="S183" s="128">
        <f t="shared" si="107"/>
        <v>8920</v>
      </c>
      <c r="T183" s="140" t="s">
        <v>49</v>
      </c>
      <c r="U183" s="345"/>
      <c r="V183" s="361"/>
    </row>
    <row r="184" spans="1:23" ht="14.25" customHeight="1" thickTop="1" x14ac:dyDescent="0.25"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5"/>
      <c r="Q184" s="36"/>
      <c r="R184" s="36"/>
      <c r="S184" s="35"/>
      <c r="T184" s="142"/>
      <c r="U184" s="49"/>
      <c r="V184" s="45"/>
      <c r="W184" s="37"/>
    </row>
    <row r="185" spans="1:23" ht="14.25" customHeight="1" x14ac:dyDescent="0.25"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8"/>
      <c r="S185" s="38"/>
      <c r="T185" s="46"/>
      <c r="U185" s="50"/>
      <c r="V185" s="46"/>
    </row>
    <row r="186" spans="1:23" ht="14.25" customHeight="1" x14ac:dyDescent="0.25"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Q186" s="39"/>
      <c r="R186" s="34"/>
      <c r="S186" s="44"/>
      <c r="T186" s="143"/>
    </row>
    <row r="187" spans="1:23" ht="14.25" customHeight="1" x14ac:dyDescent="0.25"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9"/>
      <c r="Q187" s="39"/>
      <c r="R187" s="34"/>
    </row>
    <row r="188" spans="1:23" ht="14.25" customHeight="1" x14ac:dyDescent="0.25"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40"/>
      <c r="T188" s="46"/>
    </row>
    <row r="189" spans="1:23" ht="14.25" customHeight="1" x14ac:dyDescent="0.25"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144"/>
    </row>
    <row r="190" spans="1:23" ht="14.25" customHeight="1" x14ac:dyDescent="0.25"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144"/>
    </row>
    <row r="191" spans="1:23" ht="14.25" customHeight="1" x14ac:dyDescent="0.25"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144"/>
    </row>
    <row r="192" spans="1:23" ht="14.25" customHeight="1" x14ac:dyDescent="0.25"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144"/>
    </row>
    <row r="193" spans="4:20" ht="14.25" customHeight="1" x14ac:dyDescent="0.25"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144"/>
    </row>
    <row r="194" spans="4:20" ht="14.25" customHeight="1" x14ac:dyDescent="0.25"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144"/>
    </row>
    <row r="195" spans="4:20" ht="14.25" customHeight="1" x14ac:dyDescent="0.25"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144"/>
    </row>
    <row r="196" spans="4:20" ht="14.25" customHeight="1" x14ac:dyDescent="0.25"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144"/>
    </row>
    <row r="197" spans="4:20" ht="14.25" customHeight="1" x14ac:dyDescent="0.25"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144"/>
    </row>
    <row r="198" spans="4:20" ht="14.25" customHeight="1" x14ac:dyDescent="0.25"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144"/>
    </row>
    <row r="199" spans="4:20" ht="14.25" customHeight="1" x14ac:dyDescent="0.25"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144"/>
    </row>
    <row r="200" spans="4:20" ht="14.25" customHeight="1" x14ac:dyDescent="0.25"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144"/>
    </row>
    <row r="201" spans="4:20" ht="14.25" customHeight="1" x14ac:dyDescent="0.25"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144"/>
    </row>
    <row r="202" spans="4:20" ht="14.25" customHeight="1" x14ac:dyDescent="0.25"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144"/>
    </row>
    <row r="203" spans="4:20" ht="14.25" customHeight="1" x14ac:dyDescent="0.25"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</row>
    <row r="204" spans="4:20" ht="14.25" customHeight="1" x14ac:dyDescent="0.25"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</row>
    <row r="205" spans="4:20" ht="14.25" customHeight="1" x14ac:dyDescent="0.25"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</row>
    <row r="206" spans="4:20" ht="14.25" customHeight="1" x14ac:dyDescent="0.25"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</row>
    <row r="207" spans="4:20" ht="14.25" customHeight="1" x14ac:dyDescent="0.25"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</row>
    <row r="208" spans="4:20" ht="14.25" customHeight="1" x14ac:dyDescent="0.25"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</row>
    <row r="209" spans="4:18" ht="14.25" customHeight="1" x14ac:dyDescent="0.25"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</row>
    <row r="210" spans="4:18" ht="14.25" customHeight="1" x14ac:dyDescent="0.25"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</row>
    <row r="211" spans="4:18" ht="14.25" customHeight="1" x14ac:dyDescent="0.25"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</row>
    <row r="212" spans="4:18" ht="14.25" customHeight="1" x14ac:dyDescent="0.25"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</row>
    <row r="213" spans="4:18" ht="14.25" customHeight="1" x14ac:dyDescent="0.25"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</row>
    <row r="214" spans="4:18" ht="14.25" customHeight="1" x14ac:dyDescent="0.25"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</row>
    <row r="215" spans="4:18" ht="14.25" customHeight="1" x14ac:dyDescent="0.25"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</row>
    <row r="216" spans="4:18" ht="14.25" customHeight="1" x14ac:dyDescent="0.25"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</row>
    <row r="217" spans="4:18" ht="14.25" customHeight="1" x14ac:dyDescent="0.25"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</row>
    <row r="218" spans="4:18" ht="14.25" customHeight="1" x14ac:dyDescent="0.25"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</row>
    <row r="219" spans="4:18" ht="14.25" customHeight="1" x14ac:dyDescent="0.25"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</row>
    <row r="220" spans="4:18" ht="14.25" customHeight="1" x14ac:dyDescent="0.25"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</row>
    <row r="221" spans="4:18" ht="14.25" customHeight="1" x14ac:dyDescent="0.25"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</row>
    <row r="222" spans="4:18" ht="14.25" customHeight="1" x14ac:dyDescent="0.25"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</row>
    <row r="223" spans="4:18" ht="14.25" customHeight="1" x14ac:dyDescent="0.25"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</row>
    <row r="224" spans="4:18" ht="14.25" customHeight="1" x14ac:dyDescent="0.25"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</row>
    <row r="225" spans="4:18" ht="14.25" customHeight="1" x14ac:dyDescent="0.25"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</row>
    <row r="226" spans="4:18" ht="14.25" customHeight="1" x14ac:dyDescent="0.25"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</row>
    <row r="227" spans="4:18" ht="14.25" customHeight="1" x14ac:dyDescent="0.25"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</row>
    <row r="228" spans="4:18" ht="14.25" customHeight="1" x14ac:dyDescent="0.25"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</row>
    <row r="229" spans="4:18" ht="14.25" customHeight="1" x14ac:dyDescent="0.25"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</row>
    <row r="230" spans="4:18" ht="14.25" customHeight="1" x14ac:dyDescent="0.25"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</row>
    <row r="231" spans="4:18" ht="14.25" customHeight="1" x14ac:dyDescent="0.25"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</row>
    <row r="232" spans="4:18" ht="14.25" customHeight="1" x14ac:dyDescent="0.25"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</row>
    <row r="233" spans="4:18" ht="14.25" customHeight="1" x14ac:dyDescent="0.25"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</row>
    <row r="234" spans="4:18" ht="14.25" customHeight="1" x14ac:dyDescent="0.25"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</row>
    <row r="235" spans="4:18" ht="14.25" customHeight="1" x14ac:dyDescent="0.25"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</row>
    <row r="236" spans="4:18" ht="14.25" customHeight="1" x14ac:dyDescent="0.25"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</row>
    <row r="237" spans="4:18" ht="14.25" customHeight="1" x14ac:dyDescent="0.25"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</row>
    <row r="238" spans="4:18" ht="14.25" customHeight="1" x14ac:dyDescent="0.25"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</row>
    <row r="239" spans="4:18" ht="14.25" customHeight="1" x14ac:dyDescent="0.25"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</row>
    <row r="240" spans="4:18" ht="14.25" customHeight="1" x14ac:dyDescent="0.25"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</row>
    <row r="241" spans="4:18" ht="14.25" customHeight="1" x14ac:dyDescent="0.25"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</row>
    <row r="242" spans="4:18" ht="14.25" customHeight="1" x14ac:dyDescent="0.25"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</row>
    <row r="243" spans="4:18" ht="14.25" customHeight="1" x14ac:dyDescent="0.25"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</row>
    <row r="244" spans="4:18" ht="14.25" customHeight="1" x14ac:dyDescent="0.25"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</row>
    <row r="245" spans="4:18" ht="14.25" customHeight="1" x14ac:dyDescent="0.25"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</row>
    <row r="246" spans="4:18" ht="14.25" customHeight="1" x14ac:dyDescent="0.25"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</row>
    <row r="247" spans="4:18" ht="14.25" customHeight="1" x14ac:dyDescent="0.25"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</row>
    <row r="248" spans="4:18" ht="14.25" customHeight="1" x14ac:dyDescent="0.25"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</row>
    <row r="249" spans="4:18" ht="14.25" customHeight="1" x14ac:dyDescent="0.25"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</row>
    <row r="250" spans="4:18" ht="14.25" customHeight="1" x14ac:dyDescent="0.25"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</row>
    <row r="251" spans="4:18" ht="14.25" customHeight="1" x14ac:dyDescent="0.25"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</row>
    <row r="252" spans="4:18" ht="14.25" customHeight="1" x14ac:dyDescent="0.25"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</row>
    <row r="253" spans="4:18" ht="14.25" customHeight="1" x14ac:dyDescent="0.25"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</row>
    <row r="254" spans="4:18" ht="14.25" customHeight="1" x14ac:dyDescent="0.25"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</row>
    <row r="255" spans="4:18" ht="14.25" customHeight="1" x14ac:dyDescent="0.25"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</row>
    <row r="256" spans="4:18" ht="14.25" customHeight="1" x14ac:dyDescent="0.25"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</row>
    <row r="257" spans="4:18" ht="14.25" customHeight="1" x14ac:dyDescent="0.25"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</row>
    <row r="258" spans="4:18" ht="14.25" customHeight="1" x14ac:dyDescent="0.25"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</row>
    <row r="259" spans="4:18" ht="14.25" customHeight="1" x14ac:dyDescent="0.25"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</row>
    <row r="260" spans="4:18" ht="14.25" customHeight="1" x14ac:dyDescent="0.25"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</row>
    <row r="261" spans="4:18" ht="14.25" customHeight="1" x14ac:dyDescent="0.25"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</row>
    <row r="262" spans="4:18" ht="14.25" customHeight="1" x14ac:dyDescent="0.25"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</row>
    <row r="263" spans="4:18" ht="14.25" customHeight="1" x14ac:dyDescent="0.25"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</row>
    <row r="264" spans="4:18" ht="14.25" customHeight="1" x14ac:dyDescent="0.25"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</row>
    <row r="265" spans="4:18" ht="14.25" customHeight="1" x14ac:dyDescent="0.25"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</row>
    <row r="266" spans="4:18" ht="14.25" customHeight="1" x14ac:dyDescent="0.25"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</row>
    <row r="267" spans="4:18" ht="14.25" customHeight="1" x14ac:dyDescent="0.25"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</row>
    <row r="268" spans="4:18" ht="14.25" customHeight="1" x14ac:dyDescent="0.25"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</row>
    <row r="269" spans="4:18" ht="14.25" customHeight="1" x14ac:dyDescent="0.25"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</row>
    <row r="270" spans="4:18" ht="14.25" customHeight="1" x14ac:dyDescent="0.25"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</row>
    <row r="271" spans="4:18" ht="14.25" customHeight="1" x14ac:dyDescent="0.25"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</row>
    <row r="272" spans="4:18" ht="14.25" customHeight="1" x14ac:dyDescent="0.25"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</row>
    <row r="273" spans="4:18" ht="14.25" customHeight="1" x14ac:dyDescent="0.25"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</row>
    <row r="274" spans="4:18" ht="14.25" customHeight="1" x14ac:dyDescent="0.25"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</row>
    <row r="275" spans="4:18" ht="14.25" customHeight="1" x14ac:dyDescent="0.25"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</row>
    <row r="276" spans="4:18" ht="14.25" customHeight="1" x14ac:dyDescent="0.25"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</row>
    <row r="277" spans="4:18" ht="14.25" customHeight="1" x14ac:dyDescent="0.25"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</row>
    <row r="278" spans="4:18" ht="14.25" customHeight="1" x14ac:dyDescent="0.25"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</row>
    <row r="279" spans="4:18" ht="14.25" customHeight="1" x14ac:dyDescent="0.25"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</row>
    <row r="280" spans="4:18" ht="14.25" customHeight="1" x14ac:dyDescent="0.25"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</row>
    <row r="281" spans="4:18" ht="14.25" customHeight="1" x14ac:dyDescent="0.25"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</row>
    <row r="282" spans="4:18" ht="14.25" customHeight="1" x14ac:dyDescent="0.25"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</row>
    <row r="283" spans="4:18" ht="14.25" customHeight="1" x14ac:dyDescent="0.25"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</row>
    <row r="284" spans="4:18" ht="14.25" customHeight="1" x14ac:dyDescent="0.25"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</row>
    <row r="285" spans="4:18" ht="14.25" customHeight="1" x14ac:dyDescent="0.25"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</row>
    <row r="286" spans="4:18" ht="14.25" customHeight="1" x14ac:dyDescent="0.25"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</row>
    <row r="287" spans="4:18" ht="14.25" customHeight="1" x14ac:dyDescent="0.25"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</row>
    <row r="288" spans="4:18" ht="14.25" customHeight="1" x14ac:dyDescent="0.25"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</row>
    <row r="289" spans="4:18" ht="14.25" customHeight="1" x14ac:dyDescent="0.25"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</row>
    <row r="290" spans="4:18" ht="14.25" customHeight="1" x14ac:dyDescent="0.25"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</row>
    <row r="291" spans="4:18" ht="14.25" customHeight="1" x14ac:dyDescent="0.25"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</row>
    <row r="292" spans="4:18" ht="14.25" customHeight="1" x14ac:dyDescent="0.25"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</row>
    <row r="293" spans="4:18" ht="14.25" customHeight="1" x14ac:dyDescent="0.25"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</row>
    <row r="294" spans="4:18" ht="14.25" customHeight="1" x14ac:dyDescent="0.25"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</row>
    <row r="295" spans="4:18" ht="14.25" customHeight="1" x14ac:dyDescent="0.25"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</row>
    <row r="296" spans="4:18" ht="14.25" customHeight="1" x14ac:dyDescent="0.25"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</row>
    <row r="297" spans="4:18" ht="14.25" customHeight="1" x14ac:dyDescent="0.25"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</row>
    <row r="298" spans="4:18" ht="14.25" customHeight="1" x14ac:dyDescent="0.25"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</row>
    <row r="299" spans="4:18" ht="14.25" customHeight="1" x14ac:dyDescent="0.25"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</row>
    <row r="300" spans="4:18" ht="14.25" customHeight="1" x14ac:dyDescent="0.25"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</row>
    <row r="301" spans="4:18" ht="14.25" customHeight="1" x14ac:dyDescent="0.25"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</row>
    <row r="302" spans="4:18" ht="14.25" customHeight="1" x14ac:dyDescent="0.25"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</row>
    <row r="303" spans="4:18" ht="14.25" customHeight="1" x14ac:dyDescent="0.25"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</row>
    <row r="304" spans="4:18" ht="14.25" customHeight="1" x14ac:dyDescent="0.25"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</row>
    <row r="305" spans="4:18" ht="14.25" customHeight="1" x14ac:dyDescent="0.25"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</row>
    <row r="306" spans="4:18" ht="14.25" customHeight="1" x14ac:dyDescent="0.25"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</row>
    <row r="307" spans="4:18" ht="14.25" customHeight="1" x14ac:dyDescent="0.25"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</row>
    <row r="308" spans="4:18" ht="14.25" customHeight="1" x14ac:dyDescent="0.25"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</row>
    <row r="309" spans="4:18" ht="14.25" customHeight="1" x14ac:dyDescent="0.25"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</row>
    <row r="310" spans="4:18" ht="14.25" customHeight="1" x14ac:dyDescent="0.25"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</row>
    <row r="311" spans="4:18" ht="14.25" customHeight="1" x14ac:dyDescent="0.25"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</row>
    <row r="312" spans="4:18" ht="14.25" customHeight="1" x14ac:dyDescent="0.25"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</row>
    <row r="313" spans="4:18" ht="14.25" customHeight="1" x14ac:dyDescent="0.25"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</row>
    <row r="314" spans="4:18" ht="14.25" customHeight="1" x14ac:dyDescent="0.25"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</row>
    <row r="315" spans="4:18" ht="14.25" customHeight="1" x14ac:dyDescent="0.25"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</row>
    <row r="316" spans="4:18" ht="14.25" customHeight="1" x14ac:dyDescent="0.25"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</row>
    <row r="317" spans="4:18" ht="14.25" customHeight="1" x14ac:dyDescent="0.25"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</row>
    <row r="318" spans="4:18" ht="14.25" customHeight="1" x14ac:dyDescent="0.25"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</row>
    <row r="319" spans="4:18" ht="14.25" customHeight="1" x14ac:dyDescent="0.25"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</row>
    <row r="320" spans="4:18" ht="14.25" customHeight="1" x14ac:dyDescent="0.25"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</row>
    <row r="321" spans="4:18" ht="14.25" customHeight="1" x14ac:dyDescent="0.25"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</row>
    <row r="322" spans="4:18" ht="14.25" customHeight="1" x14ac:dyDescent="0.25"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</row>
    <row r="323" spans="4:18" ht="14.25" customHeight="1" x14ac:dyDescent="0.25"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</row>
    <row r="324" spans="4:18" ht="14.25" customHeight="1" x14ac:dyDescent="0.25"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</row>
    <row r="325" spans="4:18" ht="14.25" customHeight="1" x14ac:dyDescent="0.25"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</row>
    <row r="326" spans="4:18" ht="14.25" customHeight="1" x14ac:dyDescent="0.25"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</row>
    <row r="327" spans="4:18" ht="14.25" customHeight="1" x14ac:dyDescent="0.25"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</row>
    <row r="328" spans="4:18" ht="14.25" customHeight="1" x14ac:dyDescent="0.25"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</row>
    <row r="329" spans="4:18" ht="14.25" customHeight="1" x14ac:dyDescent="0.25"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</row>
    <row r="330" spans="4:18" ht="14.25" customHeight="1" x14ac:dyDescent="0.25"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</row>
    <row r="331" spans="4:18" ht="14.25" customHeight="1" x14ac:dyDescent="0.25"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</row>
    <row r="332" spans="4:18" ht="14.25" customHeight="1" x14ac:dyDescent="0.25"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</row>
    <row r="333" spans="4:18" ht="14.25" customHeight="1" x14ac:dyDescent="0.25"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</row>
    <row r="334" spans="4:18" ht="14.25" customHeight="1" x14ac:dyDescent="0.25"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</row>
    <row r="335" spans="4:18" ht="14.25" customHeight="1" x14ac:dyDescent="0.25"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</row>
    <row r="336" spans="4:18" ht="14.25" customHeight="1" x14ac:dyDescent="0.25"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</row>
    <row r="337" spans="4:18" ht="14.25" customHeight="1" x14ac:dyDescent="0.25"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</row>
    <row r="338" spans="4:18" ht="14.25" customHeight="1" x14ac:dyDescent="0.25"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</row>
    <row r="339" spans="4:18" ht="14.25" customHeight="1" x14ac:dyDescent="0.25"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</row>
    <row r="340" spans="4:18" ht="14.25" customHeight="1" x14ac:dyDescent="0.25"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</row>
    <row r="341" spans="4:18" ht="14.25" customHeight="1" x14ac:dyDescent="0.25"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</row>
    <row r="342" spans="4:18" ht="14.25" customHeight="1" x14ac:dyDescent="0.25"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</row>
    <row r="343" spans="4:18" ht="14.25" customHeight="1" x14ac:dyDescent="0.25"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</row>
    <row r="344" spans="4:18" ht="14.25" customHeight="1" x14ac:dyDescent="0.25"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</row>
    <row r="345" spans="4:18" ht="14.25" customHeight="1" x14ac:dyDescent="0.25"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</row>
    <row r="346" spans="4:18" ht="14.25" customHeight="1" x14ac:dyDescent="0.25"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</row>
    <row r="347" spans="4:18" ht="14.25" customHeight="1" x14ac:dyDescent="0.25"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</row>
    <row r="348" spans="4:18" ht="14.25" customHeight="1" x14ac:dyDescent="0.25"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</row>
    <row r="349" spans="4:18" ht="14.25" customHeight="1" x14ac:dyDescent="0.25"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</row>
    <row r="350" spans="4:18" ht="14.25" customHeight="1" x14ac:dyDescent="0.25"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</row>
    <row r="351" spans="4:18" ht="14.25" customHeight="1" x14ac:dyDescent="0.25"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</row>
    <row r="352" spans="4:18" ht="14.25" customHeight="1" x14ac:dyDescent="0.25"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</row>
    <row r="353" spans="4:18" ht="14.25" customHeight="1" x14ac:dyDescent="0.25"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</row>
    <row r="354" spans="4:18" ht="14.25" customHeight="1" x14ac:dyDescent="0.25"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</row>
    <row r="355" spans="4:18" ht="14.25" customHeight="1" x14ac:dyDescent="0.25"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</row>
    <row r="356" spans="4:18" ht="14.25" customHeight="1" x14ac:dyDescent="0.25"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</row>
    <row r="357" spans="4:18" ht="14.25" customHeight="1" x14ac:dyDescent="0.25"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</row>
    <row r="358" spans="4:18" ht="14.25" customHeight="1" x14ac:dyDescent="0.25"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</row>
    <row r="359" spans="4:18" ht="14.25" customHeight="1" x14ac:dyDescent="0.25"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</row>
    <row r="360" spans="4:18" ht="14.25" customHeight="1" x14ac:dyDescent="0.25"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</row>
    <row r="361" spans="4:18" ht="14.25" customHeight="1" x14ac:dyDescent="0.25"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</row>
    <row r="362" spans="4:18" ht="14.25" customHeight="1" x14ac:dyDescent="0.25"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</row>
    <row r="363" spans="4:18" ht="14.25" customHeight="1" x14ac:dyDescent="0.25"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</row>
    <row r="364" spans="4:18" ht="14.25" customHeight="1" x14ac:dyDescent="0.25"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</row>
    <row r="365" spans="4:18" ht="14.25" customHeight="1" x14ac:dyDescent="0.25"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</row>
    <row r="366" spans="4:18" ht="14.25" customHeight="1" x14ac:dyDescent="0.25"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</row>
    <row r="367" spans="4:18" ht="14.25" customHeight="1" x14ac:dyDescent="0.25"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</row>
    <row r="368" spans="4:18" ht="14.25" customHeight="1" x14ac:dyDescent="0.25"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</row>
    <row r="369" spans="4:18" ht="14.25" customHeight="1" x14ac:dyDescent="0.25"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</row>
    <row r="370" spans="4:18" ht="14.25" customHeight="1" x14ac:dyDescent="0.25"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</row>
    <row r="371" spans="4:18" ht="14.25" customHeight="1" x14ac:dyDescent="0.25"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</row>
    <row r="372" spans="4:18" ht="14.25" customHeight="1" x14ac:dyDescent="0.25"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</row>
    <row r="373" spans="4:18" ht="14.25" customHeight="1" x14ac:dyDescent="0.25"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</row>
    <row r="374" spans="4:18" ht="14.25" customHeight="1" x14ac:dyDescent="0.25"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</row>
    <row r="375" spans="4:18" ht="14.25" customHeight="1" x14ac:dyDescent="0.25"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</row>
    <row r="376" spans="4:18" ht="14.25" customHeight="1" x14ac:dyDescent="0.25"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</row>
    <row r="377" spans="4:18" ht="14.25" customHeight="1" x14ac:dyDescent="0.25"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</row>
    <row r="378" spans="4:18" ht="14.25" customHeight="1" x14ac:dyDescent="0.25"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</row>
    <row r="379" spans="4:18" ht="14.25" customHeight="1" x14ac:dyDescent="0.25"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</row>
    <row r="380" spans="4:18" ht="14.25" customHeight="1" x14ac:dyDescent="0.25"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</row>
    <row r="381" spans="4:18" ht="14.25" customHeight="1" x14ac:dyDescent="0.25"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</row>
    <row r="382" spans="4:18" ht="14.25" customHeight="1" x14ac:dyDescent="0.25"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</row>
    <row r="383" spans="4:18" ht="14.25" customHeight="1" x14ac:dyDescent="0.25"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</row>
    <row r="384" spans="4:18" ht="14.25" customHeight="1" x14ac:dyDescent="0.25"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</row>
    <row r="385" spans="4:18" ht="14.25" customHeight="1" x14ac:dyDescent="0.25"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</row>
    <row r="386" spans="4:18" ht="14.25" customHeight="1" x14ac:dyDescent="0.25"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</row>
    <row r="387" spans="4:18" ht="14.25" customHeight="1" x14ac:dyDescent="0.25"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</row>
    <row r="388" spans="4:18" ht="14.25" customHeight="1" x14ac:dyDescent="0.25"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</row>
    <row r="389" spans="4:18" ht="14.25" customHeight="1" x14ac:dyDescent="0.25"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</row>
    <row r="390" spans="4:18" ht="14.25" customHeight="1" x14ac:dyDescent="0.25"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</row>
    <row r="391" spans="4:18" ht="14.25" customHeight="1" x14ac:dyDescent="0.25"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</row>
    <row r="392" spans="4:18" ht="14.25" customHeight="1" x14ac:dyDescent="0.25"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</row>
    <row r="393" spans="4:18" ht="14.25" customHeight="1" x14ac:dyDescent="0.25"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</row>
    <row r="394" spans="4:18" ht="14.25" customHeight="1" x14ac:dyDescent="0.25"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</row>
    <row r="395" spans="4:18" ht="14.25" customHeight="1" x14ac:dyDescent="0.25"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</row>
    <row r="396" spans="4:18" ht="14.25" customHeight="1" x14ac:dyDescent="0.25"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</row>
    <row r="397" spans="4:18" ht="14.25" customHeight="1" x14ac:dyDescent="0.25"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</row>
    <row r="398" spans="4:18" ht="14.25" customHeight="1" x14ac:dyDescent="0.25"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</row>
    <row r="399" spans="4:18" ht="14.25" customHeight="1" x14ac:dyDescent="0.25"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</row>
    <row r="400" spans="4:18" ht="14.25" customHeight="1" x14ac:dyDescent="0.25"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</row>
    <row r="401" spans="4:18" ht="14.25" customHeight="1" x14ac:dyDescent="0.25"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</row>
    <row r="402" spans="4:18" ht="14.25" customHeight="1" x14ac:dyDescent="0.25"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</row>
    <row r="403" spans="4:18" ht="14.25" customHeight="1" x14ac:dyDescent="0.25"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</row>
    <row r="404" spans="4:18" ht="14.25" customHeight="1" x14ac:dyDescent="0.25"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</row>
    <row r="405" spans="4:18" ht="14.25" customHeight="1" x14ac:dyDescent="0.25"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</row>
    <row r="406" spans="4:18" ht="14.25" customHeight="1" x14ac:dyDescent="0.25"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</row>
    <row r="407" spans="4:18" ht="14.25" customHeight="1" x14ac:dyDescent="0.25"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</row>
    <row r="408" spans="4:18" ht="14.25" customHeight="1" x14ac:dyDescent="0.25"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</row>
    <row r="409" spans="4:18" ht="14.25" customHeight="1" x14ac:dyDescent="0.25"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</row>
    <row r="410" spans="4:18" ht="14.25" customHeight="1" x14ac:dyDescent="0.25"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</row>
    <row r="411" spans="4:18" ht="14.25" customHeight="1" x14ac:dyDescent="0.25"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</row>
    <row r="412" spans="4:18" ht="14.25" customHeight="1" x14ac:dyDescent="0.25"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</row>
    <row r="413" spans="4:18" ht="14.25" customHeight="1" x14ac:dyDescent="0.25"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</row>
    <row r="414" spans="4:18" ht="14.25" customHeight="1" x14ac:dyDescent="0.25"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</row>
    <row r="415" spans="4:18" ht="14.25" customHeight="1" x14ac:dyDescent="0.25"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</row>
    <row r="416" spans="4:18" ht="14.25" customHeight="1" x14ac:dyDescent="0.25"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</row>
    <row r="417" spans="4:18" ht="14.25" customHeight="1" x14ac:dyDescent="0.25"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</row>
    <row r="418" spans="4:18" ht="14.25" customHeight="1" x14ac:dyDescent="0.25"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</row>
    <row r="419" spans="4:18" ht="14.25" customHeight="1" x14ac:dyDescent="0.25"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</row>
    <row r="420" spans="4:18" ht="14.25" customHeight="1" x14ac:dyDescent="0.25"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</row>
    <row r="421" spans="4:18" ht="14.25" customHeight="1" x14ac:dyDescent="0.25"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</row>
    <row r="422" spans="4:18" ht="14.25" customHeight="1" x14ac:dyDescent="0.25"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</row>
    <row r="423" spans="4:18" ht="14.25" customHeight="1" x14ac:dyDescent="0.25"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</row>
    <row r="424" spans="4:18" ht="14.25" customHeight="1" x14ac:dyDescent="0.25"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</row>
    <row r="425" spans="4:18" ht="14.25" customHeight="1" x14ac:dyDescent="0.25"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</row>
    <row r="426" spans="4:18" ht="14.25" customHeight="1" x14ac:dyDescent="0.25"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</row>
    <row r="427" spans="4:18" ht="14.25" customHeight="1" x14ac:dyDescent="0.25"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</row>
    <row r="428" spans="4:18" ht="14.25" customHeight="1" x14ac:dyDescent="0.25"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</row>
    <row r="429" spans="4:18" ht="14.25" customHeight="1" x14ac:dyDescent="0.25"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</row>
    <row r="430" spans="4:18" ht="14.25" customHeight="1" x14ac:dyDescent="0.25"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</row>
    <row r="431" spans="4:18" ht="14.25" customHeight="1" x14ac:dyDescent="0.25"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</row>
    <row r="432" spans="4:18" ht="14.25" customHeight="1" x14ac:dyDescent="0.25"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</row>
    <row r="433" spans="4:18" ht="14.25" customHeight="1" x14ac:dyDescent="0.25"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</row>
    <row r="434" spans="4:18" ht="14.25" customHeight="1" x14ac:dyDescent="0.25"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</row>
    <row r="435" spans="4:18" ht="14.25" customHeight="1" x14ac:dyDescent="0.25"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</row>
    <row r="436" spans="4:18" ht="14.25" customHeight="1" x14ac:dyDescent="0.25"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</row>
    <row r="437" spans="4:18" ht="14.25" customHeight="1" x14ac:dyDescent="0.25"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</row>
    <row r="438" spans="4:18" ht="14.25" customHeight="1" x14ac:dyDescent="0.25"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</row>
    <row r="439" spans="4:18" ht="14.25" customHeight="1" x14ac:dyDescent="0.25"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</row>
    <row r="440" spans="4:18" ht="14.25" customHeight="1" x14ac:dyDescent="0.25"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</row>
    <row r="441" spans="4:18" ht="14.25" customHeight="1" x14ac:dyDescent="0.25"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</row>
    <row r="442" spans="4:18" ht="14.25" customHeight="1" x14ac:dyDescent="0.25"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</row>
    <row r="443" spans="4:18" ht="14.25" customHeight="1" x14ac:dyDescent="0.25"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</row>
    <row r="444" spans="4:18" ht="14.25" customHeight="1" x14ac:dyDescent="0.25"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</row>
    <row r="445" spans="4:18" ht="14.25" customHeight="1" x14ac:dyDescent="0.25"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</row>
    <row r="446" spans="4:18" ht="14.25" customHeight="1" x14ac:dyDescent="0.25"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</row>
    <row r="447" spans="4:18" ht="14.25" customHeight="1" x14ac:dyDescent="0.25"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</row>
    <row r="448" spans="4:18" ht="14.25" customHeight="1" x14ac:dyDescent="0.25"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</row>
    <row r="449" spans="4:18" ht="14.25" customHeight="1" x14ac:dyDescent="0.25"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</row>
    <row r="450" spans="4:18" ht="14.25" customHeight="1" x14ac:dyDescent="0.25"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</row>
    <row r="451" spans="4:18" ht="14.25" customHeight="1" x14ac:dyDescent="0.25"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</row>
    <row r="452" spans="4:18" ht="14.25" customHeight="1" x14ac:dyDescent="0.25"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</row>
    <row r="453" spans="4:18" ht="14.25" customHeight="1" x14ac:dyDescent="0.25"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</row>
    <row r="454" spans="4:18" ht="14.25" customHeight="1" x14ac:dyDescent="0.25"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</row>
    <row r="455" spans="4:18" ht="14.25" customHeight="1" x14ac:dyDescent="0.25"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</row>
    <row r="456" spans="4:18" ht="14.25" customHeight="1" x14ac:dyDescent="0.25"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</row>
    <row r="457" spans="4:18" ht="14.25" customHeight="1" x14ac:dyDescent="0.25"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</row>
    <row r="458" spans="4:18" ht="14.25" customHeight="1" x14ac:dyDescent="0.25"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</row>
    <row r="459" spans="4:18" ht="14.25" customHeight="1" x14ac:dyDescent="0.25"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</row>
    <row r="460" spans="4:18" ht="14.25" customHeight="1" x14ac:dyDescent="0.25"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</row>
    <row r="461" spans="4:18" ht="14.25" customHeight="1" x14ac:dyDescent="0.25"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</row>
    <row r="462" spans="4:18" ht="14.25" customHeight="1" x14ac:dyDescent="0.25"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</row>
    <row r="463" spans="4:18" ht="14.25" customHeight="1" x14ac:dyDescent="0.25"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</row>
    <row r="464" spans="4:18" ht="14.25" customHeight="1" x14ac:dyDescent="0.25"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</row>
    <row r="465" spans="4:18" ht="14.25" customHeight="1" x14ac:dyDescent="0.25"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</row>
    <row r="466" spans="4:18" ht="14.25" customHeight="1" x14ac:dyDescent="0.25"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</row>
    <row r="467" spans="4:18" ht="14.25" customHeight="1" x14ac:dyDescent="0.25"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</row>
    <row r="468" spans="4:18" ht="14.25" customHeight="1" x14ac:dyDescent="0.25"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</row>
    <row r="469" spans="4:18" ht="14.25" customHeight="1" x14ac:dyDescent="0.25"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</row>
    <row r="470" spans="4:18" ht="14.25" customHeight="1" x14ac:dyDescent="0.25"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</row>
    <row r="471" spans="4:18" ht="14.25" customHeight="1" x14ac:dyDescent="0.25"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</row>
    <row r="472" spans="4:18" ht="14.25" customHeight="1" x14ac:dyDescent="0.25"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</row>
    <row r="473" spans="4:18" ht="14.25" customHeight="1" x14ac:dyDescent="0.25"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</row>
    <row r="474" spans="4:18" ht="14.25" customHeight="1" x14ac:dyDescent="0.25"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</row>
    <row r="475" spans="4:18" ht="14.25" customHeight="1" x14ac:dyDescent="0.25"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</row>
    <row r="476" spans="4:18" ht="14.25" customHeight="1" x14ac:dyDescent="0.25"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</row>
    <row r="477" spans="4:18" ht="14.25" customHeight="1" x14ac:dyDescent="0.25"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</row>
    <row r="478" spans="4:18" ht="14.25" customHeight="1" x14ac:dyDescent="0.25"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</row>
    <row r="479" spans="4:18" ht="14.25" customHeight="1" x14ac:dyDescent="0.25"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</row>
    <row r="480" spans="4:18" ht="14.25" customHeight="1" x14ac:dyDescent="0.25"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</row>
    <row r="481" spans="4:18" ht="14.25" customHeight="1" x14ac:dyDescent="0.25"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</row>
    <row r="482" spans="4:18" ht="14.25" customHeight="1" x14ac:dyDescent="0.25"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</row>
    <row r="483" spans="4:18" ht="14.25" customHeight="1" x14ac:dyDescent="0.25"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</row>
    <row r="484" spans="4:18" ht="14.25" customHeight="1" x14ac:dyDescent="0.25"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</row>
    <row r="485" spans="4:18" ht="14.25" customHeight="1" x14ac:dyDescent="0.25"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</row>
    <row r="486" spans="4:18" ht="14.25" customHeight="1" x14ac:dyDescent="0.25"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</row>
    <row r="487" spans="4:18" ht="14.25" customHeight="1" x14ac:dyDescent="0.25"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</row>
    <row r="488" spans="4:18" ht="14.25" customHeight="1" x14ac:dyDescent="0.25"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</row>
    <row r="489" spans="4:18" ht="14.25" customHeight="1" x14ac:dyDescent="0.25"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</row>
    <row r="490" spans="4:18" ht="14.25" customHeight="1" x14ac:dyDescent="0.25"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</row>
    <row r="491" spans="4:18" ht="14.25" customHeight="1" x14ac:dyDescent="0.25"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</row>
    <row r="492" spans="4:18" ht="14.25" customHeight="1" x14ac:dyDescent="0.25"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</row>
    <row r="493" spans="4:18" ht="14.25" customHeight="1" x14ac:dyDescent="0.25"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</row>
    <row r="494" spans="4:18" ht="14.25" customHeight="1" x14ac:dyDescent="0.25"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</row>
    <row r="495" spans="4:18" ht="14.25" customHeight="1" x14ac:dyDescent="0.25"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</row>
    <row r="496" spans="4:18" ht="14.25" customHeight="1" x14ac:dyDescent="0.25"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</row>
    <row r="497" spans="4:18" ht="14.25" customHeight="1" x14ac:dyDescent="0.25"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</row>
    <row r="498" spans="4:18" ht="14.25" customHeight="1" x14ac:dyDescent="0.25"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</row>
    <row r="499" spans="4:18" ht="14.25" customHeight="1" x14ac:dyDescent="0.25"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</row>
    <row r="500" spans="4:18" ht="14.25" customHeight="1" x14ac:dyDescent="0.25"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</row>
    <row r="501" spans="4:18" ht="14.25" customHeight="1" x14ac:dyDescent="0.25"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</row>
    <row r="502" spans="4:18" ht="14.25" customHeight="1" x14ac:dyDescent="0.25"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</row>
    <row r="503" spans="4:18" ht="14.25" customHeight="1" x14ac:dyDescent="0.25"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</row>
    <row r="504" spans="4:18" ht="14.25" customHeight="1" x14ac:dyDescent="0.25"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</row>
    <row r="505" spans="4:18" ht="14.25" customHeight="1" x14ac:dyDescent="0.25"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</row>
    <row r="506" spans="4:18" ht="14.25" customHeight="1" x14ac:dyDescent="0.25"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</row>
    <row r="507" spans="4:18" ht="14.25" customHeight="1" x14ac:dyDescent="0.25"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</row>
    <row r="508" spans="4:18" ht="14.25" customHeight="1" x14ac:dyDescent="0.25"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</row>
    <row r="509" spans="4:18" ht="14.25" customHeight="1" x14ac:dyDescent="0.25"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</row>
    <row r="510" spans="4:18" ht="14.25" customHeight="1" x14ac:dyDescent="0.25"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</row>
    <row r="511" spans="4:18" ht="14.25" customHeight="1" x14ac:dyDescent="0.25"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</row>
    <row r="512" spans="4:18" ht="14.25" customHeight="1" x14ac:dyDescent="0.25"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</row>
    <row r="513" spans="4:18" ht="14.25" customHeight="1" x14ac:dyDescent="0.25"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</row>
    <row r="514" spans="4:18" ht="14.25" customHeight="1" x14ac:dyDescent="0.25"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</row>
    <row r="515" spans="4:18" ht="14.25" customHeight="1" x14ac:dyDescent="0.25"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</row>
    <row r="516" spans="4:18" ht="14.25" customHeight="1" x14ac:dyDescent="0.25"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</row>
    <row r="517" spans="4:18" ht="14.25" customHeight="1" x14ac:dyDescent="0.25"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</row>
    <row r="518" spans="4:18" ht="14.25" customHeight="1" x14ac:dyDescent="0.25"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</row>
    <row r="519" spans="4:18" ht="14.25" customHeight="1" x14ac:dyDescent="0.25"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</row>
    <row r="520" spans="4:18" ht="14.25" customHeight="1" x14ac:dyDescent="0.25"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</row>
    <row r="521" spans="4:18" ht="14.25" customHeight="1" x14ac:dyDescent="0.25"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</row>
    <row r="522" spans="4:18" ht="14.25" customHeight="1" x14ac:dyDescent="0.25"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</row>
    <row r="523" spans="4:18" ht="14.25" customHeight="1" x14ac:dyDescent="0.25"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</row>
    <row r="524" spans="4:18" ht="14.25" customHeight="1" x14ac:dyDescent="0.25"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</row>
    <row r="525" spans="4:18" ht="14.25" customHeight="1" x14ac:dyDescent="0.25"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</row>
    <row r="526" spans="4:18" ht="14.25" customHeight="1" x14ac:dyDescent="0.25"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</row>
    <row r="527" spans="4:18" ht="14.25" customHeight="1" x14ac:dyDescent="0.25"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</row>
    <row r="528" spans="4:18" ht="14.25" customHeight="1" x14ac:dyDescent="0.25"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</row>
    <row r="529" spans="4:18" ht="14.25" customHeight="1" x14ac:dyDescent="0.25"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</row>
    <row r="530" spans="4:18" ht="14.25" customHeight="1" x14ac:dyDescent="0.25"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</row>
    <row r="531" spans="4:18" ht="14.25" customHeight="1" x14ac:dyDescent="0.25"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</row>
    <row r="532" spans="4:18" ht="14.25" customHeight="1" x14ac:dyDescent="0.25"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</row>
    <row r="533" spans="4:18" ht="14.25" customHeight="1" x14ac:dyDescent="0.25"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</row>
    <row r="534" spans="4:18" ht="14.25" customHeight="1" x14ac:dyDescent="0.25"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</row>
    <row r="535" spans="4:18" ht="14.25" customHeight="1" x14ac:dyDescent="0.25"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</row>
    <row r="536" spans="4:18" ht="14.25" customHeight="1" x14ac:dyDescent="0.25"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</row>
    <row r="537" spans="4:18" ht="14.25" customHeight="1" x14ac:dyDescent="0.25"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</row>
    <row r="538" spans="4:18" ht="14.25" customHeight="1" x14ac:dyDescent="0.25"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</row>
    <row r="539" spans="4:18" ht="14.25" customHeight="1" x14ac:dyDescent="0.25"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</row>
    <row r="540" spans="4:18" ht="14.25" customHeight="1" x14ac:dyDescent="0.25"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</row>
    <row r="541" spans="4:18" ht="14.25" customHeight="1" x14ac:dyDescent="0.25"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</row>
    <row r="542" spans="4:18" ht="14.25" customHeight="1" x14ac:dyDescent="0.25"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</row>
    <row r="543" spans="4:18" ht="14.25" customHeight="1" x14ac:dyDescent="0.25"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</row>
    <row r="544" spans="4:18" ht="14.25" customHeight="1" x14ac:dyDescent="0.25"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</row>
    <row r="545" spans="4:18" ht="14.25" customHeight="1" x14ac:dyDescent="0.25"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</row>
    <row r="546" spans="4:18" ht="14.25" customHeight="1" x14ac:dyDescent="0.25"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</row>
    <row r="547" spans="4:18" ht="14.25" customHeight="1" x14ac:dyDescent="0.25"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</row>
    <row r="548" spans="4:18" ht="14.25" customHeight="1" x14ac:dyDescent="0.25"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</row>
    <row r="549" spans="4:18" ht="14.25" customHeight="1" x14ac:dyDescent="0.25"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</row>
    <row r="550" spans="4:18" ht="14.25" customHeight="1" x14ac:dyDescent="0.25"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</row>
    <row r="551" spans="4:18" ht="14.25" customHeight="1" x14ac:dyDescent="0.25"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</row>
    <row r="552" spans="4:18" ht="14.25" customHeight="1" x14ac:dyDescent="0.25"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</row>
    <row r="553" spans="4:18" ht="14.25" customHeight="1" x14ac:dyDescent="0.25"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</row>
    <row r="554" spans="4:18" ht="14.25" customHeight="1" x14ac:dyDescent="0.25"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</row>
    <row r="555" spans="4:18" ht="14.25" customHeight="1" x14ac:dyDescent="0.25"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</row>
    <row r="556" spans="4:18" ht="14.25" customHeight="1" x14ac:dyDescent="0.25"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</row>
    <row r="557" spans="4:18" ht="14.25" customHeight="1" x14ac:dyDescent="0.25"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</row>
    <row r="558" spans="4:18" ht="14.25" customHeight="1" x14ac:dyDescent="0.25"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</row>
    <row r="559" spans="4:18" ht="14.25" customHeight="1" x14ac:dyDescent="0.25"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</row>
    <row r="560" spans="4:18" ht="14.25" customHeight="1" x14ac:dyDescent="0.25"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</row>
    <row r="561" spans="4:18" ht="14.25" customHeight="1" x14ac:dyDescent="0.25"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</row>
    <row r="562" spans="4:18" ht="14.25" customHeight="1" x14ac:dyDescent="0.25"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</row>
    <row r="563" spans="4:18" ht="14.25" customHeight="1" x14ac:dyDescent="0.25"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</row>
    <row r="564" spans="4:18" ht="14.25" customHeight="1" x14ac:dyDescent="0.25"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</row>
    <row r="565" spans="4:18" ht="14.25" customHeight="1" x14ac:dyDescent="0.25"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</row>
    <row r="566" spans="4:18" ht="14.25" customHeight="1" x14ac:dyDescent="0.25"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</row>
    <row r="567" spans="4:18" ht="14.25" customHeight="1" x14ac:dyDescent="0.25"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</row>
    <row r="568" spans="4:18" ht="14.25" customHeight="1" x14ac:dyDescent="0.25"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</row>
    <row r="569" spans="4:18" ht="14.25" customHeight="1" x14ac:dyDescent="0.25"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</row>
    <row r="570" spans="4:18" ht="14.25" customHeight="1" x14ac:dyDescent="0.25"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</row>
    <row r="571" spans="4:18" ht="14.25" customHeight="1" x14ac:dyDescent="0.25"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</row>
    <row r="572" spans="4:18" ht="14.25" customHeight="1" x14ac:dyDescent="0.25"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</row>
    <row r="573" spans="4:18" ht="14.25" customHeight="1" x14ac:dyDescent="0.25"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</row>
    <row r="574" spans="4:18" ht="14.25" customHeight="1" x14ac:dyDescent="0.25"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</row>
    <row r="575" spans="4:18" ht="14.25" customHeight="1" x14ac:dyDescent="0.25"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</row>
    <row r="576" spans="4:18" ht="14.25" customHeight="1" x14ac:dyDescent="0.25"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</row>
    <row r="577" spans="4:18" ht="14.25" customHeight="1" x14ac:dyDescent="0.25"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</row>
    <row r="578" spans="4:18" ht="14.25" customHeight="1" x14ac:dyDescent="0.25"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</row>
    <row r="579" spans="4:18" ht="14.25" customHeight="1" x14ac:dyDescent="0.25"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</row>
    <row r="580" spans="4:18" ht="14.25" customHeight="1" x14ac:dyDescent="0.25"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</row>
    <row r="581" spans="4:18" ht="14.25" customHeight="1" x14ac:dyDescent="0.25"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</row>
    <row r="582" spans="4:18" ht="14.25" customHeight="1" x14ac:dyDescent="0.25"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</row>
    <row r="583" spans="4:18" ht="14.25" customHeight="1" x14ac:dyDescent="0.25"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</row>
    <row r="584" spans="4:18" ht="14.25" customHeight="1" x14ac:dyDescent="0.25"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</row>
    <row r="585" spans="4:18" ht="14.25" customHeight="1" x14ac:dyDescent="0.25"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</row>
    <row r="586" spans="4:18" ht="14.25" customHeight="1" x14ac:dyDescent="0.25"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</row>
    <row r="587" spans="4:18" ht="14.25" customHeight="1" x14ac:dyDescent="0.25"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</row>
    <row r="588" spans="4:18" ht="14.25" customHeight="1" x14ac:dyDescent="0.25"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</row>
    <row r="589" spans="4:18" ht="14.25" customHeight="1" x14ac:dyDescent="0.25"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</row>
    <row r="590" spans="4:18" ht="14.25" customHeight="1" x14ac:dyDescent="0.25"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</row>
    <row r="591" spans="4:18" ht="14.25" customHeight="1" x14ac:dyDescent="0.25"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</row>
    <row r="592" spans="4:18" ht="14.25" customHeight="1" x14ac:dyDescent="0.25"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</row>
    <row r="593" spans="4:18" ht="14.25" customHeight="1" x14ac:dyDescent="0.25"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</row>
    <row r="594" spans="4:18" ht="14.25" customHeight="1" x14ac:dyDescent="0.25"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</row>
    <row r="595" spans="4:18" ht="14.25" customHeight="1" x14ac:dyDescent="0.25"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</row>
    <row r="596" spans="4:18" ht="14.25" customHeight="1" x14ac:dyDescent="0.25"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</row>
    <row r="597" spans="4:18" ht="14.25" customHeight="1" x14ac:dyDescent="0.25"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</row>
    <row r="598" spans="4:18" ht="14.25" customHeight="1" x14ac:dyDescent="0.25"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</row>
    <row r="599" spans="4:18" ht="14.25" customHeight="1" x14ac:dyDescent="0.25"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</row>
    <row r="600" spans="4:18" ht="14.25" customHeight="1" x14ac:dyDescent="0.25"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</row>
    <row r="601" spans="4:18" ht="14.25" customHeight="1" x14ac:dyDescent="0.25"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</row>
    <row r="602" spans="4:18" ht="14.25" customHeight="1" x14ac:dyDescent="0.25"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</row>
    <row r="603" spans="4:18" ht="14.25" customHeight="1" x14ac:dyDescent="0.25"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</row>
    <row r="604" spans="4:18" ht="14.25" customHeight="1" x14ac:dyDescent="0.25"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</row>
    <row r="605" spans="4:18" ht="14.25" customHeight="1" x14ac:dyDescent="0.25"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</row>
    <row r="606" spans="4:18" ht="14.25" customHeight="1" x14ac:dyDescent="0.25"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</row>
    <row r="607" spans="4:18" ht="14.25" customHeight="1" x14ac:dyDescent="0.25"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</row>
    <row r="608" spans="4:18" ht="14.25" customHeight="1" x14ac:dyDescent="0.25"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</row>
    <row r="609" spans="4:18" ht="14.25" customHeight="1" x14ac:dyDescent="0.25"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</row>
    <row r="610" spans="4:18" ht="14.25" customHeight="1" x14ac:dyDescent="0.25"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</row>
    <row r="611" spans="4:18" ht="14.25" customHeight="1" x14ac:dyDescent="0.25"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</row>
    <row r="612" spans="4:18" ht="14.25" customHeight="1" x14ac:dyDescent="0.25"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</row>
    <row r="613" spans="4:18" ht="14.25" customHeight="1" x14ac:dyDescent="0.25"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</row>
    <row r="614" spans="4:18" ht="14.25" customHeight="1" x14ac:dyDescent="0.25"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</row>
    <row r="615" spans="4:18" ht="14.25" customHeight="1" x14ac:dyDescent="0.25"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</row>
    <row r="616" spans="4:18" ht="14.25" customHeight="1" x14ac:dyDescent="0.25"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</row>
    <row r="617" spans="4:18" ht="14.25" customHeight="1" x14ac:dyDescent="0.25"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</row>
    <row r="618" spans="4:18" ht="14.25" customHeight="1" x14ac:dyDescent="0.25"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</row>
    <row r="619" spans="4:18" ht="14.25" customHeight="1" x14ac:dyDescent="0.25"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</row>
    <row r="620" spans="4:18" ht="14.25" customHeight="1" x14ac:dyDescent="0.25"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</row>
    <row r="621" spans="4:18" ht="14.25" customHeight="1" x14ac:dyDescent="0.25"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</row>
    <row r="622" spans="4:18" ht="14.25" customHeight="1" x14ac:dyDescent="0.25"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</row>
    <row r="623" spans="4:18" ht="14.25" customHeight="1" x14ac:dyDescent="0.25"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</row>
    <row r="624" spans="4:18" ht="14.25" customHeight="1" x14ac:dyDescent="0.25"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</row>
    <row r="625" spans="4:18" ht="14.25" customHeight="1" x14ac:dyDescent="0.25"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</row>
    <row r="626" spans="4:18" ht="14.25" customHeight="1" x14ac:dyDescent="0.25"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</row>
    <row r="627" spans="4:18" ht="14.25" customHeight="1" x14ac:dyDescent="0.25"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</row>
    <row r="628" spans="4:18" ht="14.25" customHeight="1" x14ac:dyDescent="0.25"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</row>
    <row r="629" spans="4:18" ht="14.25" customHeight="1" x14ac:dyDescent="0.25"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</row>
    <row r="630" spans="4:18" ht="14.25" customHeight="1" x14ac:dyDescent="0.25"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</row>
    <row r="631" spans="4:18" ht="14.25" customHeight="1" x14ac:dyDescent="0.25"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</row>
    <row r="632" spans="4:18" ht="14.25" customHeight="1" x14ac:dyDescent="0.25"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</row>
    <row r="633" spans="4:18" ht="14.25" customHeight="1" x14ac:dyDescent="0.25"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</row>
    <row r="634" spans="4:18" ht="14.25" customHeight="1" x14ac:dyDescent="0.25"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</row>
    <row r="635" spans="4:18" ht="14.25" customHeight="1" x14ac:dyDescent="0.25"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</row>
    <row r="636" spans="4:18" ht="14.25" customHeight="1" x14ac:dyDescent="0.25"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</row>
    <row r="637" spans="4:18" ht="14.25" customHeight="1" x14ac:dyDescent="0.25"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</row>
    <row r="638" spans="4:18" ht="14.25" customHeight="1" x14ac:dyDescent="0.25"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</row>
    <row r="639" spans="4:18" ht="14.25" customHeight="1" x14ac:dyDescent="0.25"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</row>
    <row r="640" spans="4:18" ht="14.25" customHeight="1" x14ac:dyDescent="0.25"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</row>
    <row r="641" spans="4:18" ht="14.25" customHeight="1" x14ac:dyDescent="0.25"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</row>
    <row r="642" spans="4:18" ht="14.25" customHeight="1" x14ac:dyDescent="0.25"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</row>
    <row r="643" spans="4:18" ht="14.25" customHeight="1" x14ac:dyDescent="0.25"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</row>
    <row r="644" spans="4:18" ht="14.25" customHeight="1" x14ac:dyDescent="0.25"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</row>
    <row r="645" spans="4:18" ht="14.25" customHeight="1" x14ac:dyDescent="0.25"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</row>
    <row r="646" spans="4:18" ht="14.25" customHeight="1" x14ac:dyDescent="0.25"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</row>
    <row r="647" spans="4:18" ht="14.25" customHeight="1" x14ac:dyDescent="0.25"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</row>
    <row r="648" spans="4:18" ht="14.25" customHeight="1" x14ac:dyDescent="0.25"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</row>
    <row r="649" spans="4:18" ht="14.25" customHeight="1" x14ac:dyDescent="0.25"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</row>
    <row r="650" spans="4:18" ht="14.25" customHeight="1" x14ac:dyDescent="0.25"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</row>
    <row r="651" spans="4:18" ht="14.25" customHeight="1" x14ac:dyDescent="0.25"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</row>
    <row r="652" spans="4:18" ht="14.25" customHeight="1" x14ac:dyDescent="0.25"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</row>
    <row r="653" spans="4:18" ht="14.25" customHeight="1" x14ac:dyDescent="0.25"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</row>
    <row r="654" spans="4:18" ht="14.25" customHeight="1" x14ac:dyDescent="0.25"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</row>
    <row r="655" spans="4:18" ht="14.25" customHeight="1" x14ac:dyDescent="0.25"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</row>
    <row r="656" spans="4:18" ht="14.25" customHeight="1" x14ac:dyDescent="0.25"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</row>
    <row r="657" spans="4:18" ht="14.25" customHeight="1" x14ac:dyDescent="0.25"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</row>
    <row r="658" spans="4:18" ht="14.25" customHeight="1" x14ac:dyDescent="0.25"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</row>
    <row r="659" spans="4:18" ht="14.25" customHeight="1" x14ac:dyDescent="0.25"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</row>
    <row r="660" spans="4:18" ht="14.25" customHeight="1" x14ac:dyDescent="0.25"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</row>
    <row r="661" spans="4:18" ht="14.25" customHeight="1" x14ac:dyDescent="0.25"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</row>
    <row r="662" spans="4:18" ht="14.25" customHeight="1" x14ac:dyDescent="0.25"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</row>
    <row r="663" spans="4:18" ht="14.25" customHeight="1" x14ac:dyDescent="0.25"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</row>
    <row r="664" spans="4:18" ht="14.25" customHeight="1" x14ac:dyDescent="0.25"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</row>
    <row r="665" spans="4:18" ht="14.25" customHeight="1" x14ac:dyDescent="0.25"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</row>
    <row r="666" spans="4:18" ht="14.25" customHeight="1" x14ac:dyDescent="0.25"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</row>
    <row r="667" spans="4:18" ht="14.25" customHeight="1" x14ac:dyDescent="0.25"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</row>
    <row r="668" spans="4:18" ht="14.25" customHeight="1" x14ac:dyDescent="0.25"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</row>
    <row r="669" spans="4:18" ht="14.25" customHeight="1" x14ac:dyDescent="0.25"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</row>
    <row r="670" spans="4:18" ht="14.25" customHeight="1" x14ac:dyDescent="0.25"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</row>
    <row r="671" spans="4:18" ht="14.25" customHeight="1" x14ac:dyDescent="0.25"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</row>
    <row r="672" spans="4:18" ht="14.25" customHeight="1" x14ac:dyDescent="0.25"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</row>
    <row r="673" spans="4:18" ht="14.25" customHeight="1" x14ac:dyDescent="0.25"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</row>
    <row r="674" spans="4:18" ht="14.25" customHeight="1" x14ac:dyDescent="0.25"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</row>
    <row r="675" spans="4:18" ht="14.25" customHeight="1" x14ac:dyDescent="0.25"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</row>
    <row r="676" spans="4:18" ht="14.25" customHeight="1" x14ac:dyDescent="0.25"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</row>
    <row r="677" spans="4:18" ht="14.25" customHeight="1" x14ac:dyDescent="0.25"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</row>
    <row r="678" spans="4:18" ht="14.25" customHeight="1" x14ac:dyDescent="0.25"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</row>
    <row r="679" spans="4:18" ht="14.25" customHeight="1" x14ac:dyDescent="0.25"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</row>
    <row r="680" spans="4:18" ht="14.25" customHeight="1" x14ac:dyDescent="0.25"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</row>
    <row r="681" spans="4:18" ht="14.25" customHeight="1" x14ac:dyDescent="0.25"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</row>
    <row r="682" spans="4:18" ht="14.25" customHeight="1" x14ac:dyDescent="0.25"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</row>
    <row r="683" spans="4:18" ht="14.25" customHeight="1" x14ac:dyDescent="0.25"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</row>
    <row r="684" spans="4:18" ht="14.25" customHeight="1" x14ac:dyDescent="0.25"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</row>
    <row r="685" spans="4:18" ht="14.25" customHeight="1" x14ac:dyDescent="0.25"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</row>
    <row r="686" spans="4:18" ht="14.25" customHeight="1" x14ac:dyDescent="0.25"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</row>
    <row r="687" spans="4:18" ht="14.25" customHeight="1" x14ac:dyDescent="0.25"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</row>
    <row r="688" spans="4:18" ht="14.25" customHeight="1" x14ac:dyDescent="0.25"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</row>
    <row r="689" spans="4:18" ht="14.25" customHeight="1" x14ac:dyDescent="0.25"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</row>
    <row r="690" spans="4:18" ht="14.25" customHeight="1" x14ac:dyDescent="0.25"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</row>
    <row r="691" spans="4:18" ht="14.25" customHeight="1" x14ac:dyDescent="0.25"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</row>
    <row r="692" spans="4:18" ht="14.25" customHeight="1" x14ac:dyDescent="0.25"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</row>
    <row r="693" spans="4:18" ht="14.25" customHeight="1" x14ac:dyDescent="0.25"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</row>
    <row r="694" spans="4:18" ht="14.25" customHeight="1" x14ac:dyDescent="0.25"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</row>
    <row r="695" spans="4:18" ht="14.25" customHeight="1" x14ac:dyDescent="0.25"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</row>
    <row r="696" spans="4:18" ht="14.25" customHeight="1" x14ac:dyDescent="0.25"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</row>
    <row r="697" spans="4:18" ht="14.25" customHeight="1" x14ac:dyDescent="0.25"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</row>
    <row r="698" spans="4:18" ht="14.25" customHeight="1" x14ac:dyDescent="0.25"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</row>
    <row r="699" spans="4:18" ht="14.25" customHeight="1" x14ac:dyDescent="0.25"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</row>
    <row r="700" spans="4:18" ht="14.25" customHeight="1" x14ac:dyDescent="0.25"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</row>
    <row r="701" spans="4:18" ht="14.25" customHeight="1" x14ac:dyDescent="0.25"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</row>
    <row r="702" spans="4:18" ht="14.25" customHeight="1" x14ac:dyDescent="0.25"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</row>
    <row r="703" spans="4:18" ht="14.25" customHeight="1" x14ac:dyDescent="0.25"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</row>
    <row r="704" spans="4:18" ht="14.25" customHeight="1" x14ac:dyDescent="0.25"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</row>
    <row r="705" spans="4:18" ht="14.25" customHeight="1" x14ac:dyDescent="0.25"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</row>
    <row r="706" spans="4:18" ht="14.25" customHeight="1" x14ac:dyDescent="0.25"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</row>
    <row r="707" spans="4:18" ht="14.25" customHeight="1" x14ac:dyDescent="0.25"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</row>
    <row r="708" spans="4:18" ht="14.25" customHeight="1" x14ac:dyDescent="0.25"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</row>
    <row r="709" spans="4:18" ht="14.25" customHeight="1" x14ac:dyDescent="0.25"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</row>
    <row r="710" spans="4:18" ht="14.25" customHeight="1" x14ac:dyDescent="0.25"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</row>
    <row r="711" spans="4:18" ht="14.25" customHeight="1" x14ac:dyDescent="0.25"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</row>
    <row r="712" spans="4:18" ht="14.25" customHeight="1" x14ac:dyDescent="0.25"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</row>
    <row r="713" spans="4:18" ht="14.25" customHeight="1" x14ac:dyDescent="0.25"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</row>
    <row r="714" spans="4:18" ht="14.25" customHeight="1" x14ac:dyDescent="0.25"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</row>
    <row r="715" spans="4:18" ht="14.25" customHeight="1" x14ac:dyDescent="0.25"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</row>
    <row r="716" spans="4:18" ht="14.25" customHeight="1" x14ac:dyDescent="0.25"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</row>
    <row r="717" spans="4:18" ht="14.25" customHeight="1" x14ac:dyDescent="0.25"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</row>
    <row r="718" spans="4:18" ht="14.25" customHeight="1" x14ac:dyDescent="0.25"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</row>
    <row r="719" spans="4:18" ht="14.25" customHeight="1" x14ac:dyDescent="0.25"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</row>
    <row r="720" spans="4:18" ht="14.25" customHeight="1" x14ac:dyDescent="0.25"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</row>
    <row r="721" spans="4:18" ht="14.25" customHeight="1" x14ac:dyDescent="0.25"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</row>
    <row r="722" spans="4:18" ht="14.25" customHeight="1" x14ac:dyDescent="0.25"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</row>
    <row r="723" spans="4:18" ht="14.25" customHeight="1" x14ac:dyDescent="0.25"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</row>
    <row r="724" spans="4:18" ht="14.25" customHeight="1" x14ac:dyDescent="0.25"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</row>
    <row r="725" spans="4:18" ht="14.25" customHeight="1" x14ac:dyDescent="0.25"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</row>
    <row r="726" spans="4:18" ht="14.25" customHeight="1" x14ac:dyDescent="0.25"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</row>
    <row r="727" spans="4:18" ht="14.25" customHeight="1" x14ac:dyDescent="0.25"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</row>
    <row r="728" spans="4:18" ht="14.25" customHeight="1" x14ac:dyDescent="0.25"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</row>
    <row r="729" spans="4:18" ht="14.25" customHeight="1" x14ac:dyDescent="0.25"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</row>
    <row r="730" spans="4:18" ht="14.25" customHeight="1" x14ac:dyDescent="0.25"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</row>
    <row r="731" spans="4:18" ht="14.25" customHeight="1" x14ac:dyDescent="0.25"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</row>
    <row r="732" spans="4:18" ht="14.25" customHeight="1" x14ac:dyDescent="0.25"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</row>
    <row r="733" spans="4:18" ht="14.25" customHeight="1" x14ac:dyDescent="0.25"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</row>
    <row r="734" spans="4:18" ht="14.25" customHeight="1" x14ac:dyDescent="0.25"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</row>
    <row r="735" spans="4:18" ht="14.25" customHeight="1" x14ac:dyDescent="0.25"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</row>
    <row r="736" spans="4:18" ht="14.25" customHeight="1" x14ac:dyDescent="0.25"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</row>
    <row r="737" spans="4:18" ht="14.25" customHeight="1" x14ac:dyDescent="0.25"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</row>
    <row r="738" spans="4:18" ht="14.25" customHeight="1" x14ac:dyDescent="0.25"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</row>
    <row r="739" spans="4:18" ht="14.25" customHeight="1" x14ac:dyDescent="0.25"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</row>
    <row r="740" spans="4:18" ht="14.25" customHeight="1" x14ac:dyDescent="0.25"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</row>
    <row r="741" spans="4:18" ht="14.25" customHeight="1" x14ac:dyDescent="0.25"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</row>
    <row r="742" spans="4:18" ht="14.25" customHeight="1" x14ac:dyDescent="0.25"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</row>
    <row r="743" spans="4:18" ht="14.25" customHeight="1" x14ac:dyDescent="0.25"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</row>
    <row r="744" spans="4:18" ht="14.25" customHeight="1" x14ac:dyDescent="0.25"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</row>
    <row r="745" spans="4:18" ht="14.25" customHeight="1" x14ac:dyDescent="0.25"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</row>
    <row r="746" spans="4:18" ht="14.25" customHeight="1" x14ac:dyDescent="0.25"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</row>
    <row r="747" spans="4:18" ht="14.25" customHeight="1" x14ac:dyDescent="0.25"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</row>
    <row r="748" spans="4:18" ht="14.25" customHeight="1" x14ac:dyDescent="0.25"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</row>
    <row r="749" spans="4:18" ht="14.25" customHeight="1" x14ac:dyDescent="0.25"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</row>
    <row r="750" spans="4:18" ht="14.25" customHeight="1" x14ac:dyDescent="0.25"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</row>
    <row r="751" spans="4:18" ht="14.25" customHeight="1" x14ac:dyDescent="0.25"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</row>
    <row r="752" spans="4:18" ht="14.25" customHeight="1" x14ac:dyDescent="0.25"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</row>
    <row r="753" spans="4:18" ht="14.25" customHeight="1" x14ac:dyDescent="0.25"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</row>
    <row r="754" spans="4:18" ht="14.25" customHeight="1" x14ac:dyDescent="0.25"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</row>
    <row r="755" spans="4:18" ht="14.25" customHeight="1" x14ac:dyDescent="0.25"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</row>
    <row r="756" spans="4:18" ht="14.25" customHeight="1" x14ac:dyDescent="0.25"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</row>
    <row r="757" spans="4:18" ht="14.25" customHeight="1" x14ac:dyDescent="0.25"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</row>
    <row r="758" spans="4:18" ht="14.25" customHeight="1" x14ac:dyDescent="0.25"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</row>
    <row r="759" spans="4:18" ht="14.25" customHeight="1" x14ac:dyDescent="0.25"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</row>
    <row r="760" spans="4:18" ht="14.25" customHeight="1" x14ac:dyDescent="0.25"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</row>
    <row r="761" spans="4:18" ht="14.25" customHeight="1" x14ac:dyDescent="0.25"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</row>
    <row r="762" spans="4:18" ht="14.25" customHeight="1" x14ac:dyDescent="0.25"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</row>
    <row r="763" spans="4:18" ht="14.25" customHeight="1" x14ac:dyDescent="0.25"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</row>
    <row r="764" spans="4:18" ht="14.25" customHeight="1" x14ac:dyDescent="0.25"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</row>
    <row r="765" spans="4:18" ht="14.25" customHeight="1" x14ac:dyDescent="0.25"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</row>
    <row r="766" spans="4:18" ht="14.25" customHeight="1" x14ac:dyDescent="0.25"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</row>
    <row r="767" spans="4:18" ht="14.25" customHeight="1" x14ac:dyDescent="0.25"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</row>
    <row r="768" spans="4:18" ht="14.25" customHeight="1" x14ac:dyDescent="0.25"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</row>
    <row r="769" spans="4:18" ht="14.25" customHeight="1" x14ac:dyDescent="0.25"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</row>
    <row r="770" spans="4:18" ht="14.25" customHeight="1" x14ac:dyDescent="0.25"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</row>
    <row r="771" spans="4:18" ht="14.25" customHeight="1" x14ac:dyDescent="0.25"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</row>
    <row r="772" spans="4:18" ht="14.25" customHeight="1" x14ac:dyDescent="0.25"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</row>
    <row r="773" spans="4:18" ht="14.25" customHeight="1" x14ac:dyDescent="0.25"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</row>
    <row r="774" spans="4:18" ht="14.25" customHeight="1" x14ac:dyDescent="0.25"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</row>
    <row r="775" spans="4:18" ht="14.25" customHeight="1" x14ac:dyDescent="0.25"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</row>
    <row r="776" spans="4:18" ht="14.25" customHeight="1" x14ac:dyDescent="0.25"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</row>
    <row r="777" spans="4:18" ht="14.25" customHeight="1" x14ac:dyDescent="0.25"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</row>
    <row r="778" spans="4:18" ht="14.25" customHeight="1" x14ac:dyDescent="0.25"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</row>
    <row r="779" spans="4:18" ht="14.25" customHeight="1" x14ac:dyDescent="0.25"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</row>
    <row r="780" spans="4:18" ht="14.25" customHeight="1" x14ac:dyDescent="0.25"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</row>
    <row r="781" spans="4:18" ht="14.25" customHeight="1" x14ac:dyDescent="0.25"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</row>
    <row r="782" spans="4:18" ht="14.25" customHeight="1" x14ac:dyDescent="0.25"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</row>
    <row r="783" spans="4:18" ht="14.25" customHeight="1" x14ac:dyDescent="0.25"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</row>
    <row r="784" spans="4:18" ht="14.25" customHeight="1" x14ac:dyDescent="0.25"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</row>
    <row r="785" spans="4:18" ht="14.25" customHeight="1" x14ac:dyDescent="0.25"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</row>
    <row r="786" spans="4:18" ht="14.25" customHeight="1" x14ac:dyDescent="0.25"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</row>
    <row r="787" spans="4:18" ht="14.25" customHeight="1" x14ac:dyDescent="0.25"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</row>
    <row r="788" spans="4:18" ht="14.25" customHeight="1" x14ac:dyDescent="0.25"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</row>
    <row r="789" spans="4:18" ht="14.25" customHeight="1" x14ac:dyDescent="0.25"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</row>
    <row r="790" spans="4:18" ht="14.25" customHeight="1" x14ac:dyDescent="0.25"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</row>
    <row r="791" spans="4:18" ht="14.25" customHeight="1" x14ac:dyDescent="0.25"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</row>
    <row r="792" spans="4:18" ht="14.25" customHeight="1" x14ac:dyDescent="0.25"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</row>
    <row r="793" spans="4:18" ht="14.25" customHeight="1" x14ac:dyDescent="0.25"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</row>
    <row r="794" spans="4:18" ht="14.25" customHeight="1" x14ac:dyDescent="0.25"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</row>
    <row r="795" spans="4:18" ht="14.25" customHeight="1" x14ac:dyDescent="0.25"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</row>
    <row r="796" spans="4:18" ht="14.25" customHeight="1" x14ac:dyDescent="0.25"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</row>
    <row r="797" spans="4:18" ht="14.25" customHeight="1" x14ac:dyDescent="0.25"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</row>
    <row r="798" spans="4:18" ht="14.25" customHeight="1" x14ac:dyDescent="0.25"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</row>
    <row r="799" spans="4:18" ht="14.25" customHeight="1" x14ac:dyDescent="0.25"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</row>
    <row r="800" spans="4:18" ht="14.25" customHeight="1" x14ac:dyDescent="0.25"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</row>
    <row r="801" spans="4:18" ht="14.25" customHeight="1" x14ac:dyDescent="0.25"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</row>
    <row r="802" spans="4:18" ht="14.25" customHeight="1" x14ac:dyDescent="0.25"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</row>
    <row r="803" spans="4:18" ht="14.25" customHeight="1" x14ac:dyDescent="0.25"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</row>
    <row r="804" spans="4:18" ht="14.25" customHeight="1" x14ac:dyDescent="0.25"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</row>
    <row r="805" spans="4:18" ht="14.25" customHeight="1" x14ac:dyDescent="0.25"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</row>
    <row r="806" spans="4:18" ht="14.25" customHeight="1" x14ac:dyDescent="0.25"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</row>
    <row r="807" spans="4:18" ht="14.25" customHeight="1" x14ac:dyDescent="0.25"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</row>
    <row r="808" spans="4:18" ht="14.25" customHeight="1" x14ac:dyDescent="0.25"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</row>
    <row r="809" spans="4:18" ht="14.25" customHeight="1" x14ac:dyDescent="0.25"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</row>
    <row r="810" spans="4:18" ht="14.25" customHeight="1" x14ac:dyDescent="0.25"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</row>
    <row r="811" spans="4:18" ht="14.25" customHeight="1" x14ac:dyDescent="0.25"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</row>
    <row r="812" spans="4:18" ht="14.25" customHeight="1" x14ac:dyDescent="0.25"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</row>
    <row r="813" spans="4:18" ht="14.25" customHeight="1" x14ac:dyDescent="0.25"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</row>
    <row r="814" spans="4:18" ht="14.25" customHeight="1" x14ac:dyDescent="0.25"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</row>
    <row r="815" spans="4:18" ht="14.25" customHeight="1" x14ac:dyDescent="0.25"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</row>
    <row r="816" spans="4:18" ht="14.25" customHeight="1" x14ac:dyDescent="0.25"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</row>
    <row r="817" spans="4:18" ht="14.25" customHeight="1" x14ac:dyDescent="0.25"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</row>
    <row r="818" spans="4:18" ht="14.25" customHeight="1" x14ac:dyDescent="0.25"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</row>
    <row r="819" spans="4:18" ht="14.25" customHeight="1" x14ac:dyDescent="0.25"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</row>
    <row r="820" spans="4:18" ht="14.25" customHeight="1" x14ac:dyDescent="0.25"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</row>
    <row r="821" spans="4:18" ht="14.25" customHeight="1" x14ac:dyDescent="0.25"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</row>
    <row r="822" spans="4:18" ht="14.25" customHeight="1" x14ac:dyDescent="0.25"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</row>
    <row r="823" spans="4:18" ht="14.25" customHeight="1" x14ac:dyDescent="0.25"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</row>
    <row r="824" spans="4:18" ht="14.25" customHeight="1" x14ac:dyDescent="0.25"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</row>
    <row r="825" spans="4:18" ht="14.25" customHeight="1" x14ac:dyDescent="0.25"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</row>
    <row r="826" spans="4:18" ht="14.25" customHeight="1" x14ac:dyDescent="0.25"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</row>
    <row r="827" spans="4:18" ht="14.25" customHeight="1" x14ac:dyDescent="0.25"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</row>
    <row r="828" spans="4:18" ht="14.25" customHeight="1" x14ac:dyDescent="0.25"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</row>
    <row r="829" spans="4:18" ht="14.25" customHeight="1" x14ac:dyDescent="0.25"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</row>
    <row r="830" spans="4:18" ht="14.25" customHeight="1" x14ac:dyDescent="0.25"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</row>
    <row r="831" spans="4:18" ht="14.25" customHeight="1" x14ac:dyDescent="0.25"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</row>
    <row r="832" spans="4:18" ht="14.25" customHeight="1" x14ac:dyDescent="0.25"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</row>
    <row r="833" spans="4:18" ht="14.25" customHeight="1" x14ac:dyDescent="0.25"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</row>
    <row r="834" spans="4:18" ht="14.25" customHeight="1" x14ac:dyDescent="0.25"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</row>
    <row r="835" spans="4:18" ht="14.25" customHeight="1" x14ac:dyDescent="0.25"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</row>
    <row r="836" spans="4:18" ht="14.25" customHeight="1" x14ac:dyDescent="0.25"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</row>
    <row r="837" spans="4:18" ht="14.25" customHeight="1" x14ac:dyDescent="0.25"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</row>
    <row r="838" spans="4:18" ht="14.25" customHeight="1" x14ac:dyDescent="0.25"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</row>
    <row r="839" spans="4:18" ht="14.25" customHeight="1" x14ac:dyDescent="0.25"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</row>
    <row r="840" spans="4:18" ht="14.25" customHeight="1" x14ac:dyDescent="0.25"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</row>
    <row r="841" spans="4:18" ht="14.25" customHeight="1" x14ac:dyDescent="0.25"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</row>
    <row r="842" spans="4:18" ht="14.25" customHeight="1" x14ac:dyDescent="0.25"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</row>
    <row r="843" spans="4:18" ht="14.25" customHeight="1" x14ac:dyDescent="0.25"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</row>
    <row r="844" spans="4:18" ht="14.25" customHeight="1" x14ac:dyDescent="0.25"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</row>
    <row r="845" spans="4:18" ht="14.25" customHeight="1" x14ac:dyDescent="0.25"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</row>
    <row r="846" spans="4:18" ht="14.25" customHeight="1" x14ac:dyDescent="0.25"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</row>
    <row r="847" spans="4:18" ht="14.25" customHeight="1" x14ac:dyDescent="0.25"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</row>
    <row r="848" spans="4:18" ht="14.25" customHeight="1" x14ac:dyDescent="0.25"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</row>
    <row r="849" spans="4:18" ht="14.25" customHeight="1" x14ac:dyDescent="0.25"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</row>
    <row r="850" spans="4:18" ht="14.25" customHeight="1" x14ac:dyDescent="0.25"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</row>
    <row r="851" spans="4:18" ht="14.25" customHeight="1" x14ac:dyDescent="0.25"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</row>
    <row r="852" spans="4:18" ht="14.25" customHeight="1" x14ac:dyDescent="0.25"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</row>
    <row r="853" spans="4:18" ht="14.25" customHeight="1" x14ac:dyDescent="0.25"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</row>
    <row r="854" spans="4:18" ht="14.25" customHeight="1" x14ac:dyDescent="0.25"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</row>
    <row r="855" spans="4:18" ht="14.25" customHeight="1" x14ac:dyDescent="0.25"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</row>
    <row r="856" spans="4:18" ht="14.25" customHeight="1" x14ac:dyDescent="0.25"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</row>
    <row r="857" spans="4:18" ht="14.25" customHeight="1" x14ac:dyDescent="0.25"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</row>
    <row r="858" spans="4:18" ht="14.25" customHeight="1" x14ac:dyDescent="0.25"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</row>
    <row r="859" spans="4:18" ht="14.25" customHeight="1" x14ac:dyDescent="0.25"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</row>
    <row r="860" spans="4:18" ht="14.25" customHeight="1" x14ac:dyDescent="0.25"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</row>
    <row r="861" spans="4:18" ht="14.25" customHeight="1" x14ac:dyDescent="0.25"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</row>
    <row r="862" spans="4:18" ht="14.25" customHeight="1" x14ac:dyDescent="0.25"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</row>
    <row r="863" spans="4:18" ht="14.25" customHeight="1" x14ac:dyDescent="0.25"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</row>
    <row r="864" spans="4:18" ht="14.25" customHeight="1" x14ac:dyDescent="0.25"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</row>
    <row r="865" spans="4:18" ht="14.25" customHeight="1" x14ac:dyDescent="0.25"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</row>
    <row r="866" spans="4:18" ht="14.25" customHeight="1" x14ac:dyDescent="0.25"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</row>
    <row r="867" spans="4:18" ht="14.25" customHeight="1" x14ac:dyDescent="0.25"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</row>
    <row r="868" spans="4:18" ht="14.25" customHeight="1" x14ac:dyDescent="0.25"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</row>
    <row r="869" spans="4:18" ht="14.25" customHeight="1" x14ac:dyDescent="0.25"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</row>
    <row r="870" spans="4:18" ht="14.25" customHeight="1" x14ac:dyDescent="0.25"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</row>
    <row r="871" spans="4:18" ht="14.25" customHeight="1" x14ac:dyDescent="0.25"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</row>
    <row r="872" spans="4:18" ht="14.25" customHeight="1" x14ac:dyDescent="0.25"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</row>
    <row r="873" spans="4:18" ht="14.25" customHeight="1" x14ac:dyDescent="0.25"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</row>
    <row r="874" spans="4:18" ht="14.25" customHeight="1" x14ac:dyDescent="0.25"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</row>
    <row r="875" spans="4:18" ht="14.25" customHeight="1" x14ac:dyDescent="0.25"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</row>
    <row r="876" spans="4:18" ht="14.25" customHeight="1" x14ac:dyDescent="0.25"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</row>
    <row r="877" spans="4:18" ht="14.25" customHeight="1" x14ac:dyDescent="0.25"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</row>
    <row r="878" spans="4:18" ht="14.25" customHeight="1" x14ac:dyDescent="0.25"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</row>
    <row r="879" spans="4:18" ht="14.25" customHeight="1" x14ac:dyDescent="0.25"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</row>
    <row r="880" spans="4:18" ht="14.25" customHeight="1" x14ac:dyDescent="0.25"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</row>
    <row r="881" spans="4:18" ht="14.25" customHeight="1" x14ac:dyDescent="0.25"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</row>
    <row r="882" spans="4:18" ht="14.25" customHeight="1" x14ac:dyDescent="0.25"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</row>
    <row r="883" spans="4:18" ht="14.25" customHeight="1" x14ac:dyDescent="0.25"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</row>
    <row r="884" spans="4:18" ht="14.25" customHeight="1" x14ac:dyDescent="0.25"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</row>
    <row r="885" spans="4:18" ht="14.25" customHeight="1" x14ac:dyDescent="0.25"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</row>
    <row r="886" spans="4:18" ht="14.25" customHeight="1" x14ac:dyDescent="0.25"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</row>
    <row r="887" spans="4:18" ht="14.25" customHeight="1" x14ac:dyDescent="0.25"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</row>
    <row r="888" spans="4:18" ht="14.25" customHeight="1" x14ac:dyDescent="0.25"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</row>
    <row r="889" spans="4:18" ht="14.25" customHeight="1" x14ac:dyDescent="0.25"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</row>
    <row r="890" spans="4:18" ht="14.25" customHeight="1" x14ac:dyDescent="0.25"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</row>
    <row r="891" spans="4:18" ht="14.25" customHeight="1" x14ac:dyDescent="0.25"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</row>
    <row r="892" spans="4:18" ht="14.25" customHeight="1" x14ac:dyDescent="0.25"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</row>
    <row r="893" spans="4:18" ht="14.25" customHeight="1" x14ac:dyDescent="0.25"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</row>
    <row r="894" spans="4:18" ht="14.25" customHeight="1" x14ac:dyDescent="0.25"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</row>
    <row r="895" spans="4:18" ht="14.25" customHeight="1" x14ac:dyDescent="0.25"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</row>
    <row r="896" spans="4:18" ht="14.25" customHeight="1" x14ac:dyDescent="0.25"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</row>
    <row r="897" spans="4:18" ht="14.25" customHeight="1" x14ac:dyDescent="0.25"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</row>
    <row r="898" spans="4:18" ht="14.25" customHeight="1" x14ac:dyDescent="0.25"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</row>
    <row r="899" spans="4:18" ht="14.25" customHeight="1" x14ac:dyDescent="0.25"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</row>
    <row r="900" spans="4:18" ht="14.25" customHeight="1" x14ac:dyDescent="0.25"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</row>
    <row r="901" spans="4:18" ht="14.25" customHeight="1" x14ac:dyDescent="0.25"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</row>
    <row r="902" spans="4:18" ht="14.25" customHeight="1" x14ac:dyDescent="0.25"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</row>
    <row r="903" spans="4:18" ht="14.25" customHeight="1" x14ac:dyDescent="0.25"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</row>
    <row r="904" spans="4:18" ht="14.25" customHeight="1" x14ac:dyDescent="0.25"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</row>
    <row r="905" spans="4:18" ht="14.25" customHeight="1" x14ac:dyDescent="0.25"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</row>
    <row r="906" spans="4:18" ht="14.25" customHeight="1" x14ac:dyDescent="0.25"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</row>
    <row r="907" spans="4:18" ht="14.25" customHeight="1" x14ac:dyDescent="0.25"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</row>
    <row r="908" spans="4:18" ht="14.25" customHeight="1" x14ac:dyDescent="0.25"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</row>
    <row r="909" spans="4:18" ht="14.25" customHeight="1" x14ac:dyDescent="0.25"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</row>
    <row r="910" spans="4:18" ht="14.25" customHeight="1" x14ac:dyDescent="0.25"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</row>
    <row r="911" spans="4:18" ht="14.25" customHeight="1" x14ac:dyDescent="0.25"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</row>
    <row r="912" spans="4:18" ht="14.25" customHeight="1" x14ac:dyDescent="0.25"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</row>
    <row r="913" spans="4:18" ht="14.25" customHeight="1" x14ac:dyDescent="0.25"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</row>
    <row r="914" spans="4:18" ht="14.25" customHeight="1" x14ac:dyDescent="0.25"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</row>
    <row r="915" spans="4:18" ht="14.25" customHeight="1" x14ac:dyDescent="0.25"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</row>
    <row r="916" spans="4:18" ht="14.25" customHeight="1" x14ac:dyDescent="0.25"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</row>
    <row r="917" spans="4:18" ht="14.25" customHeight="1" x14ac:dyDescent="0.25"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</row>
    <row r="918" spans="4:18" ht="14.25" customHeight="1" x14ac:dyDescent="0.25"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</row>
    <row r="919" spans="4:18" ht="14.25" customHeight="1" x14ac:dyDescent="0.25"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</row>
    <row r="920" spans="4:18" ht="14.25" customHeight="1" x14ac:dyDescent="0.25"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</row>
    <row r="921" spans="4:18" ht="14.25" customHeight="1" x14ac:dyDescent="0.25"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</row>
    <row r="922" spans="4:18" ht="14.25" customHeight="1" x14ac:dyDescent="0.25"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</row>
    <row r="923" spans="4:18" ht="14.25" customHeight="1" x14ac:dyDescent="0.25"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</row>
    <row r="924" spans="4:18" ht="14.25" customHeight="1" x14ac:dyDescent="0.25"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</row>
    <row r="925" spans="4:18" ht="14.25" customHeight="1" x14ac:dyDescent="0.25"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</row>
    <row r="926" spans="4:18" ht="14.25" customHeight="1" x14ac:dyDescent="0.25"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</row>
    <row r="927" spans="4:18" ht="14.25" customHeight="1" x14ac:dyDescent="0.25"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</row>
    <row r="928" spans="4:18" ht="14.25" customHeight="1" x14ac:dyDescent="0.25"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</row>
    <row r="929" spans="4:18" ht="14.25" customHeight="1" x14ac:dyDescent="0.25"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</row>
    <row r="930" spans="4:18" ht="14.25" customHeight="1" x14ac:dyDescent="0.25"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</row>
    <row r="931" spans="4:18" ht="14.25" customHeight="1" x14ac:dyDescent="0.25"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</row>
    <row r="932" spans="4:18" ht="14.25" customHeight="1" x14ac:dyDescent="0.25"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</row>
    <row r="933" spans="4:18" ht="14.25" customHeight="1" x14ac:dyDescent="0.25"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</row>
    <row r="934" spans="4:18" ht="14.25" customHeight="1" x14ac:dyDescent="0.25"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</row>
    <row r="935" spans="4:18" ht="14.25" customHeight="1" x14ac:dyDescent="0.25"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</row>
    <row r="936" spans="4:18" ht="14.25" customHeight="1" x14ac:dyDescent="0.25"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</row>
    <row r="937" spans="4:18" ht="14.25" customHeight="1" x14ac:dyDescent="0.25"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</row>
    <row r="938" spans="4:18" ht="14.25" customHeight="1" x14ac:dyDescent="0.25"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</row>
    <row r="939" spans="4:18" ht="14.25" customHeight="1" x14ac:dyDescent="0.25"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</row>
    <row r="940" spans="4:18" ht="14.25" customHeight="1" x14ac:dyDescent="0.25"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</row>
    <row r="941" spans="4:18" ht="14.25" customHeight="1" x14ac:dyDescent="0.25"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</row>
    <row r="942" spans="4:18" ht="14.25" customHeight="1" x14ac:dyDescent="0.25"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</row>
    <row r="943" spans="4:18" ht="14.25" customHeight="1" x14ac:dyDescent="0.25"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</row>
  </sheetData>
  <mergeCells count="208">
    <mergeCell ref="B40:B42"/>
    <mergeCell ref="U40:U42"/>
    <mergeCell ref="A48:V48"/>
    <mergeCell ref="U114:U116"/>
    <mergeCell ref="U117:U119"/>
    <mergeCell ref="U148:U150"/>
    <mergeCell ref="U151:U153"/>
    <mergeCell ref="U154:U156"/>
    <mergeCell ref="U120:U122"/>
    <mergeCell ref="U123:U125"/>
    <mergeCell ref="U126:U128"/>
    <mergeCell ref="U129:U131"/>
    <mergeCell ref="U132:U134"/>
    <mergeCell ref="U135:U137"/>
    <mergeCell ref="A139:V139"/>
    <mergeCell ref="A140:V140"/>
    <mergeCell ref="A49:D49"/>
    <mergeCell ref="A95:D95"/>
    <mergeCell ref="U96:U101"/>
    <mergeCell ref="V96:V101"/>
    <mergeCell ref="B111:B113"/>
    <mergeCell ref="B114:B116"/>
    <mergeCell ref="B105:B107"/>
    <mergeCell ref="U56:U58"/>
    <mergeCell ref="A1:V1"/>
    <mergeCell ref="A2:V2"/>
    <mergeCell ref="S3:V3"/>
    <mergeCell ref="A4:A9"/>
    <mergeCell ref="B4:B9"/>
    <mergeCell ref="C4:C9"/>
    <mergeCell ref="D4:G5"/>
    <mergeCell ref="H4:O4"/>
    <mergeCell ref="P4:S5"/>
    <mergeCell ref="U4:U9"/>
    <mergeCell ref="T4:T9"/>
    <mergeCell ref="V4:V9"/>
    <mergeCell ref="H5:K5"/>
    <mergeCell ref="L5:O5"/>
    <mergeCell ref="D7:G8"/>
    <mergeCell ref="H7:O7"/>
    <mergeCell ref="P7:S8"/>
    <mergeCell ref="H8:K8"/>
    <mergeCell ref="L8:O8"/>
    <mergeCell ref="B19:B21"/>
    <mergeCell ref="B22:B24"/>
    <mergeCell ref="B25:B27"/>
    <mergeCell ref="A37:A45"/>
    <mergeCell ref="B102:B104"/>
    <mergeCell ref="B37:B39"/>
    <mergeCell ref="V19:V27"/>
    <mergeCell ref="U19:U21"/>
    <mergeCell ref="U22:U24"/>
    <mergeCell ref="U25:U27"/>
    <mergeCell ref="U59:U61"/>
    <mergeCell ref="U62:U64"/>
    <mergeCell ref="U65:U67"/>
    <mergeCell ref="U68:U70"/>
    <mergeCell ref="U71:U73"/>
    <mergeCell ref="U74:U76"/>
    <mergeCell ref="U77:U79"/>
    <mergeCell ref="U80:U82"/>
    <mergeCell ref="T96:T101"/>
    <mergeCell ref="U83:U85"/>
    <mergeCell ref="U86:U88"/>
    <mergeCell ref="U89:U91"/>
    <mergeCell ref="A47:V47"/>
    <mergeCell ref="U37:U39"/>
    <mergeCell ref="A142:A147"/>
    <mergeCell ref="B142:B147"/>
    <mergeCell ref="C142:C147"/>
    <mergeCell ref="D142:G143"/>
    <mergeCell ref="H142:O142"/>
    <mergeCell ref="P142:S143"/>
    <mergeCell ref="B117:B119"/>
    <mergeCell ref="H99:O99"/>
    <mergeCell ref="U111:U113"/>
    <mergeCell ref="B129:B131"/>
    <mergeCell ref="A102:A110"/>
    <mergeCell ref="S141:V141"/>
    <mergeCell ref="V102:V110"/>
    <mergeCell ref="V111:V119"/>
    <mergeCell ref="V120:V128"/>
    <mergeCell ref="V129:V137"/>
    <mergeCell ref="U105:U107"/>
    <mergeCell ref="U108:U110"/>
    <mergeCell ref="P99:S100"/>
    <mergeCell ref="H100:K100"/>
    <mergeCell ref="B108:B110"/>
    <mergeCell ref="U102:U104"/>
    <mergeCell ref="V157:V165"/>
    <mergeCell ref="V166:V174"/>
    <mergeCell ref="U142:U147"/>
    <mergeCell ref="V142:V147"/>
    <mergeCell ref="H143:K143"/>
    <mergeCell ref="L143:O143"/>
    <mergeCell ref="D145:G146"/>
    <mergeCell ref="H145:O145"/>
    <mergeCell ref="P145:S146"/>
    <mergeCell ref="H146:K146"/>
    <mergeCell ref="L146:O146"/>
    <mergeCell ref="V148:V156"/>
    <mergeCell ref="B160:B162"/>
    <mergeCell ref="B163:B165"/>
    <mergeCell ref="B148:B150"/>
    <mergeCell ref="B154:B156"/>
    <mergeCell ref="T142:T147"/>
    <mergeCell ref="U157:U159"/>
    <mergeCell ref="V175:V183"/>
    <mergeCell ref="A175:A183"/>
    <mergeCell ref="A148:A156"/>
    <mergeCell ref="A157:A165"/>
    <mergeCell ref="A166:A174"/>
    <mergeCell ref="B181:B183"/>
    <mergeCell ref="B151:B153"/>
    <mergeCell ref="U160:U162"/>
    <mergeCell ref="U163:U165"/>
    <mergeCell ref="U166:U168"/>
    <mergeCell ref="U169:U171"/>
    <mergeCell ref="U172:U174"/>
    <mergeCell ref="U175:U177"/>
    <mergeCell ref="U178:U180"/>
    <mergeCell ref="U181:U183"/>
    <mergeCell ref="B175:B177"/>
    <mergeCell ref="B178:B180"/>
    <mergeCell ref="B166:B168"/>
    <mergeCell ref="B169:B171"/>
    <mergeCell ref="B172:B174"/>
    <mergeCell ref="B157:B159"/>
    <mergeCell ref="B13:B15"/>
    <mergeCell ref="U13:U15"/>
    <mergeCell ref="B16:B18"/>
    <mergeCell ref="U16:U18"/>
    <mergeCell ref="A141:D141"/>
    <mergeCell ref="A50:A55"/>
    <mergeCell ref="B50:B55"/>
    <mergeCell ref="A111:A119"/>
    <mergeCell ref="A120:A128"/>
    <mergeCell ref="A129:A137"/>
    <mergeCell ref="U50:U55"/>
    <mergeCell ref="T50:T55"/>
    <mergeCell ref="H97:K97"/>
    <mergeCell ref="L97:O97"/>
    <mergeCell ref="D99:G100"/>
    <mergeCell ref="B132:B134"/>
    <mergeCell ref="B135:B137"/>
    <mergeCell ref="B120:B122"/>
    <mergeCell ref="B123:B125"/>
    <mergeCell ref="B126:B128"/>
    <mergeCell ref="L54:O54"/>
    <mergeCell ref="B43:B45"/>
    <mergeCell ref="U43:U45"/>
    <mergeCell ref="L100:O100"/>
    <mergeCell ref="A96:A101"/>
    <mergeCell ref="B96:B101"/>
    <mergeCell ref="C96:C101"/>
    <mergeCell ref="D96:G97"/>
    <mergeCell ref="H96:O96"/>
    <mergeCell ref="P96:S97"/>
    <mergeCell ref="B77:B79"/>
    <mergeCell ref="B80:B82"/>
    <mergeCell ref="B65:B67"/>
    <mergeCell ref="B68:B70"/>
    <mergeCell ref="B71:B73"/>
    <mergeCell ref="B56:B58"/>
    <mergeCell ref="B59:B61"/>
    <mergeCell ref="B62:B64"/>
    <mergeCell ref="B83:B85"/>
    <mergeCell ref="B86:B88"/>
    <mergeCell ref="B89:B91"/>
    <mergeCell ref="B74:B76"/>
    <mergeCell ref="A94:V94"/>
    <mergeCell ref="S95:V95"/>
    <mergeCell ref="V37:V45"/>
    <mergeCell ref="V50:V55"/>
    <mergeCell ref="V56:V64"/>
    <mergeCell ref="V65:V73"/>
    <mergeCell ref="V74:V82"/>
    <mergeCell ref="V83:V91"/>
    <mergeCell ref="D53:G54"/>
    <mergeCell ref="H53:O53"/>
    <mergeCell ref="P53:S54"/>
    <mergeCell ref="H54:K54"/>
    <mergeCell ref="L51:O51"/>
    <mergeCell ref="H51:K51"/>
    <mergeCell ref="B10:B12"/>
    <mergeCell ref="U10:U12"/>
    <mergeCell ref="V10:V18"/>
    <mergeCell ref="C50:C55"/>
    <mergeCell ref="D50:G51"/>
    <mergeCell ref="H50:O50"/>
    <mergeCell ref="A3:D3"/>
    <mergeCell ref="R49:V49"/>
    <mergeCell ref="A93:V93"/>
    <mergeCell ref="A28:A36"/>
    <mergeCell ref="B28:B30"/>
    <mergeCell ref="U28:U30"/>
    <mergeCell ref="V28:V36"/>
    <mergeCell ref="B31:B33"/>
    <mergeCell ref="U31:U33"/>
    <mergeCell ref="B34:B36"/>
    <mergeCell ref="U34:U36"/>
    <mergeCell ref="A10:A18"/>
    <mergeCell ref="P50:S51"/>
    <mergeCell ref="A19:A27"/>
    <mergeCell ref="A56:A64"/>
    <mergeCell ref="A65:A73"/>
    <mergeCell ref="A74:A82"/>
    <mergeCell ref="A83:A91"/>
  </mergeCells>
  <printOptions horizontalCentered="1"/>
  <pageMargins left="0.31496062992126" right="0.31496062992126" top="0.74803149606299202" bottom="0.74803149606299202" header="0.31496062992126" footer="0.31496062992126"/>
  <pageSetup paperSize="9" scale="80" firstPageNumber="23" orientation="landscape" useFirstPageNumber="1" horizontalDpi="300" verticalDpi="0" r:id="rId1"/>
  <headerFooter>
    <oddFooter>&amp;C&amp;P</oddFooter>
  </headerFooter>
  <rowBreaks count="3" manualBreakCount="3">
    <brk id="45" max="16383" man="1"/>
    <brk id="91" max="16383" man="1"/>
    <brk id="137" max="16383" man="1"/>
  </rowBreaks>
  <ignoredErrors>
    <ignoredError sqref="P12:S12 P27:S27 P82:S82 P119:S1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364"/>
  <sheetViews>
    <sheetView rightToLeft="1" topLeftCell="A22" zoomScaleNormal="100" workbookViewId="0">
      <selection activeCell="A3" sqref="A3:S3"/>
    </sheetView>
  </sheetViews>
  <sheetFormatPr defaultRowHeight="21" customHeight="1" x14ac:dyDescent="0.2"/>
  <cols>
    <col min="1" max="1" width="3.7109375" style="58" customWidth="1"/>
    <col min="2" max="2" width="3.5703125" style="58" customWidth="1"/>
    <col min="3" max="3" width="6.140625" style="6" customWidth="1"/>
    <col min="4" max="4" width="9.140625" style="19" customWidth="1"/>
    <col min="5" max="5" width="8.28515625" style="19" customWidth="1"/>
    <col min="6" max="6" width="9" style="19" customWidth="1"/>
    <col min="7" max="7" width="8.7109375" style="55" customWidth="1"/>
    <col min="8" max="8" width="8.28515625" style="55" customWidth="1"/>
    <col min="9" max="9" width="8.7109375" style="55" customWidth="1"/>
    <col min="10" max="10" width="8.85546875" style="55" customWidth="1"/>
    <col min="11" max="11" width="7.85546875" style="55" customWidth="1"/>
    <col min="12" max="12" width="8.85546875" style="55" customWidth="1"/>
    <col min="13" max="15" width="8.28515625" style="55" customWidth="1"/>
    <col min="16" max="16" width="10.28515625" style="55" customWidth="1"/>
    <col min="17" max="17" width="8.7109375" style="6" customWidth="1"/>
    <col min="18" max="18" width="4" style="61" customWidth="1"/>
    <col min="19" max="19" width="4" style="62" customWidth="1"/>
    <col min="20" max="20" width="6.7109375" style="7" customWidth="1"/>
    <col min="21" max="33" width="9.140625" style="7"/>
    <col min="34" max="34" width="13.7109375" style="7" customWidth="1"/>
    <col min="35" max="35" width="9.140625" style="7"/>
    <col min="36" max="256" width="9.140625" style="6"/>
    <col min="257" max="257" width="7.5703125" style="6" customWidth="1"/>
    <col min="258" max="258" width="9.140625" style="6"/>
    <col min="259" max="259" width="9.85546875" style="6" customWidth="1"/>
    <col min="260" max="260" width="9.140625" style="6"/>
    <col min="261" max="261" width="10.7109375" style="6" customWidth="1"/>
    <col min="262" max="262" width="10" style="6" customWidth="1"/>
    <col min="263" max="263" width="9.140625" style="6"/>
    <col min="264" max="264" width="11.140625" style="6" customWidth="1"/>
    <col min="265" max="265" width="10.28515625" style="6" customWidth="1"/>
    <col min="266" max="266" width="9.140625" style="6"/>
    <col min="267" max="267" width="10.5703125" style="6" customWidth="1"/>
    <col min="268" max="268" width="10" style="6" customWidth="1"/>
    <col min="269" max="269" width="9.140625" style="6"/>
    <col min="270" max="270" width="10.42578125" style="6" customWidth="1"/>
    <col min="271" max="271" width="10.140625" style="6" customWidth="1"/>
    <col min="272" max="272" width="10.7109375" style="6" customWidth="1"/>
    <col min="273" max="273" width="7" style="6" customWidth="1"/>
    <col min="274" max="274" width="14.28515625" style="6" customWidth="1"/>
    <col min="275" max="275" width="6.7109375" style="6" customWidth="1"/>
    <col min="276" max="276" width="12.140625" style="6" customWidth="1"/>
    <col min="277" max="289" width="9.140625" style="6"/>
    <col min="290" max="290" width="13.7109375" style="6" customWidth="1"/>
    <col min="291" max="512" width="9.140625" style="6"/>
    <col min="513" max="513" width="7.5703125" style="6" customWidth="1"/>
    <col min="514" max="514" width="9.140625" style="6"/>
    <col min="515" max="515" width="9.85546875" style="6" customWidth="1"/>
    <col min="516" max="516" width="9.140625" style="6"/>
    <col min="517" max="517" width="10.7109375" style="6" customWidth="1"/>
    <col min="518" max="518" width="10" style="6" customWidth="1"/>
    <col min="519" max="519" width="9.140625" style="6"/>
    <col min="520" max="520" width="11.140625" style="6" customWidth="1"/>
    <col min="521" max="521" width="10.28515625" style="6" customWidth="1"/>
    <col min="522" max="522" width="9.140625" style="6"/>
    <col min="523" max="523" width="10.5703125" style="6" customWidth="1"/>
    <col min="524" max="524" width="10" style="6" customWidth="1"/>
    <col min="525" max="525" width="9.140625" style="6"/>
    <col min="526" max="526" width="10.42578125" style="6" customWidth="1"/>
    <col min="527" max="527" width="10.140625" style="6" customWidth="1"/>
    <col min="528" max="528" width="10.7109375" style="6" customWidth="1"/>
    <col min="529" max="529" width="7" style="6" customWidth="1"/>
    <col min="530" max="530" width="14.28515625" style="6" customWidth="1"/>
    <col min="531" max="531" width="6.7109375" style="6" customWidth="1"/>
    <col min="532" max="532" width="12.140625" style="6" customWidth="1"/>
    <col min="533" max="545" width="9.140625" style="6"/>
    <col min="546" max="546" width="13.7109375" style="6" customWidth="1"/>
    <col min="547" max="768" width="9.140625" style="6"/>
    <col min="769" max="769" width="7.5703125" style="6" customWidth="1"/>
    <col min="770" max="770" width="9.140625" style="6"/>
    <col min="771" max="771" width="9.85546875" style="6" customWidth="1"/>
    <col min="772" max="772" width="9.140625" style="6"/>
    <col min="773" max="773" width="10.7109375" style="6" customWidth="1"/>
    <col min="774" max="774" width="10" style="6" customWidth="1"/>
    <col min="775" max="775" width="9.140625" style="6"/>
    <col min="776" max="776" width="11.140625" style="6" customWidth="1"/>
    <col min="777" max="777" width="10.28515625" style="6" customWidth="1"/>
    <col min="778" max="778" width="9.140625" style="6"/>
    <col min="779" max="779" width="10.5703125" style="6" customWidth="1"/>
    <col min="780" max="780" width="10" style="6" customWidth="1"/>
    <col min="781" max="781" width="9.140625" style="6"/>
    <col min="782" max="782" width="10.42578125" style="6" customWidth="1"/>
    <col min="783" max="783" width="10.140625" style="6" customWidth="1"/>
    <col min="784" max="784" width="10.7109375" style="6" customWidth="1"/>
    <col min="785" max="785" width="7" style="6" customWidth="1"/>
    <col min="786" max="786" width="14.28515625" style="6" customWidth="1"/>
    <col min="787" max="787" width="6.7109375" style="6" customWidth="1"/>
    <col min="788" max="788" width="12.140625" style="6" customWidth="1"/>
    <col min="789" max="801" width="9.140625" style="6"/>
    <col min="802" max="802" width="13.7109375" style="6" customWidth="1"/>
    <col min="803" max="1024" width="9.140625" style="6"/>
    <col min="1025" max="1025" width="7.5703125" style="6" customWidth="1"/>
    <col min="1026" max="1026" width="9.140625" style="6"/>
    <col min="1027" max="1027" width="9.85546875" style="6" customWidth="1"/>
    <col min="1028" max="1028" width="9.140625" style="6"/>
    <col min="1029" max="1029" width="10.7109375" style="6" customWidth="1"/>
    <col min="1030" max="1030" width="10" style="6" customWidth="1"/>
    <col min="1031" max="1031" width="9.140625" style="6"/>
    <col min="1032" max="1032" width="11.140625" style="6" customWidth="1"/>
    <col min="1033" max="1033" width="10.28515625" style="6" customWidth="1"/>
    <col min="1034" max="1034" width="9.140625" style="6"/>
    <col min="1035" max="1035" width="10.5703125" style="6" customWidth="1"/>
    <col min="1036" max="1036" width="10" style="6" customWidth="1"/>
    <col min="1037" max="1037" width="9.140625" style="6"/>
    <col min="1038" max="1038" width="10.42578125" style="6" customWidth="1"/>
    <col min="1039" max="1039" width="10.140625" style="6" customWidth="1"/>
    <col min="1040" max="1040" width="10.7109375" style="6" customWidth="1"/>
    <col min="1041" max="1041" width="7" style="6" customWidth="1"/>
    <col min="1042" max="1042" width="14.28515625" style="6" customWidth="1"/>
    <col min="1043" max="1043" width="6.7109375" style="6" customWidth="1"/>
    <col min="1044" max="1044" width="12.140625" style="6" customWidth="1"/>
    <col min="1045" max="1057" width="9.140625" style="6"/>
    <col min="1058" max="1058" width="13.7109375" style="6" customWidth="1"/>
    <col min="1059" max="1280" width="9.140625" style="6"/>
    <col min="1281" max="1281" width="7.5703125" style="6" customWidth="1"/>
    <col min="1282" max="1282" width="9.140625" style="6"/>
    <col min="1283" max="1283" width="9.85546875" style="6" customWidth="1"/>
    <col min="1284" max="1284" width="9.140625" style="6"/>
    <col min="1285" max="1285" width="10.7109375" style="6" customWidth="1"/>
    <col min="1286" max="1286" width="10" style="6" customWidth="1"/>
    <col min="1287" max="1287" width="9.140625" style="6"/>
    <col min="1288" max="1288" width="11.140625" style="6" customWidth="1"/>
    <col min="1289" max="1289" width="10.28515625" style="6" customWidth="1"/>
    <col min="1290" max="1290" width="9.140625" style="6"/>
    <col min="1291" max="1291" width="10.5703125" style="6" customWidth="1"/>
    <col min="1292" max="1292" width="10" style="6" customWidth="1"/>
    <col min="1293" max="1293" width="9.140625" style="6"/>
    <col min="1294" max="1294" width="10.42578125" style="6" customWidth="1"/>
    <col min="1295" max="1295" width="10.140625" style="6" customWidth="1"/>
    <col min="1296" max="1296" width="10.7109375" style="6" customWidth="1"/>
    <col min="1297" max="1297" width="7" style="6" customWidth="1"/>
    <col min="1298" max="1298" width="14.28515625" style="6" customWidth="1"/>
    <col min="1299" max="1299" width="6.7109375" style="6" customWidth="1"/>
    <col min="1300" max="1300" width="12.140625" style="6" customWidth="1"/>
    <col min="1301" max="1313" width="9.140625" style="6"/>
    <col min="1314" max="1314" width="13.7109375" style="6" customWidth="1"/>
    <col min="1315" max="1536" width="9.140625" style="6"/>
    <col min="1537" max="1537" width="7.5703125" style="6" customWidth="1"/>
    <col min="1538" max="1538" width="9.140625" style="6"/>
    <col min="1539" max="1539" width="9.85546875" style="6" customWidth="1"/>
    <col min="1540" max="1540" width="9.140625" style="6"/>
    <col min="1541" max="1541" width="10.7109375" style="6" customWidth="1"/>
    <col min="1542" max="1542" width="10" style="6" customWidth="1"/>
    <col min="1543" max="1543" width="9.140625" style="6"/>
    <col min="1544" max="1544" width="11.140625" style="6" customWidth="1"/>
    <col min="1545" max="1545" width="10.28515625" style="6" customWidth="1"/>
    <col min="1546" max="1546" width="9.140625" style="6"/>
    <col min="1547" max="1547" width="10.5703125" style="6" customWidth="1"/>
    <col min="1548" max="1548" width="10" style="6" customWidth="1"/>
    <col min="1549" max="1549" width="9.140625" style="6"/>
    <col min="1550" max="1550" width="10.42578125" style="6" customWidth="1"/>
    <col min="1551" max="1551" width="10.140625" style="6" customWidth="1"/>
    <col min="1552" max="1552" width="10.7109375" style="6" customWidth="1"/>
    <col min="1553" max="1553" width="7" style="6" customWidth="1"/>
    <col min="1554" max="1554" width="14.28515625" style="6" customWidth="1"/>
    <col min="1555" max="1555" width="6.7109375" style="6" customWidth="1"/>
    <col min="1556" max="1556" width="12.140625" style="6" customWidth="1"/>
    <col min="1557" max="1569" width="9.140625" style="6"/>
    <col min="1570" max="1570" width="13.7109375" style="6" customWidth="1"/>
    <col min="1571" max="1792" width="9.140625" style="6"/>
    <col min="1793" max="1793" width="7.5703125" style="6" customWidth="1"/>
    <col min="1794" max="1794" width="9.140625" style="6"/>
    <col min="1795" max="1795" width="9.85546875" style="6" customWidth="1"/>
    <col min="1796" max="1796" width="9.140625" style="6"/>
    <col min="1797" max="1797" width="10.7109375" style="6" customWidth="1"/>
    <col min="1798" max="1798" width="10" style="6" customWidth="1"/>
    <col min="1799" max="1799" width="9.140625" style="6"/>
    <col min="1800" max="1800" width="11.140625" style="6" customWidth="1"/>
    <col min="1801" max="1801" width="10.28515625" style="6" customWidth="1"/>
    <col min="1802" max="1802" width="9.140625" style="6"/>
    <col min="1803" max="1803" width="10.5703125" style="6" customWidth="1"/>
    <col min="1804" max="1804" width="10" style="6" customWidth="1"/>
    <col min="1805" max="1805" width="9.140625" style="6"/>
    <col min="1806" max="1806" width="10.42578125" style="6" customWidth="1"/>
    <col min="1807" max="1807" width="10.140625" style="6" customWidth="1"/>
    <col min="1808" max="1808" width="10.7109375" style="6" customWidth="1"/>
    <col min="1809" max="1809" width="7" style="6" customWidth="1"/>
    <col min="1810" max="1810" width="14.28515625" style="6" customWidth="1"/>
    <col min="1811" max="1811" width="6.7109375" style="6" customWidth="1"/>
    <col min="1812" max="1812" width="12.140625" style="6" customWidth="1"/>
    <col min="1813" max="1825" width="9.140625" style="6"/>
    <col min="1826" max="1826" width="13.7109375" style="6" customWidth="1"/>
    <col min="1827" max="2048" width="9.140625" style="6"/>
    <col min="2049" max="2049" width="7.5703125" style="6" customWidth="1"/>
    <col min="2050" max="2050" width="9.140625" style="6"/>
    <col min="2051" max="2051" width="9.85546875" style="6" customWidth="1"/>
    <col min="2052" max="2052" width="9.140625" style="6"/>
    <col min="2053" max="2053" width="10.7109375" style="6" customWidth="1"/>
    <col min="2054" max="2054" width="10" style="6" customWidth="1"/>
    <col min="2055" max="2055" width="9.140625" style="6"/>
    <col min="2056" max="2056" width="11.140625" style="6" customWidth="1"/>
    <col min="2057" max="2057" width="10.28515625" style="6" customWidth="1"/>
    <col min="2058" max="2058" width="9.140625" style="6"/>
    <col min="2059" max="2059" width="10.5703125" style="6" customWidth="1"/>
    <col min="2060" max="2060" width="10" style="6" customWidth="1"/>
    <col min="2061" max="2061" width="9.140625" style="6"/>
    <col min="2062" max="2062" width="10.42578125" style="6" customWidth="1"/>
    <col min="2063" max="2063" width="10.140625" style="6" customWidth="1"/>
    <col min="2064" max="2064" width="10.7109375" style="6" customWidth="1"/>
    <col min="2065" max="2065" width="7" style="6" customWidth="1"/>
    <col min="2066" max="2066" width="14.28515625" style="6" customWidth="1"/>
    <col min="2067" max="2067" width="6.7109375" style="6" customWidth="1"/>
    <col min="2068" max="2068" width="12.140625" style="6" customWidth="1"/>
    <col min="2069" max="2081" width="9.140625" style="6"/>
    <col min="2082" max="2082" width="13.7109375" style="6" customWidth="1"/>
    <col min="2083" max="2304" width="9.140625" style="6"/>
    <col min="2305" max="2305" width="7.5703125" style="6" customWidth="1"/>
    <col min="2306" max="2306" width="9.140625" style="6"/>
    <col min="2307" max="2307" width="9.85546875" style="6" customWidth="1"/>
    <col min="2308" max="2308" width="9.140625" style="6"/>
    <col min="2309" max="2309" width="10.7109375" style="6" customWidth="1"/>
    <col min="2310" max="2310" width="10" style="6" customWidth="1"/>
    <col min="2311" max="2311" width="9.140625" style="6"/>
    <col min="2312" max="2312" width="11.140625" style="6" customWidth="1"/>
    <col min="2313" max="2313" width="10.28515625" style="6" customWidth="1"/>
    <col min="2314" max="2314" width="9.140625" style="6"/>
    <col min="2315" max="2315" width="10.5703125" style="6" customWidth="1"/>
    <col min="2316" max="2316" width="10" style="6" customWidth="1"/>
    <col min="2317" max="2317" width="9.140625" style="6"/>
    <col min="2318" max="2318" width="10.42578125" style="6" customWidth="1"/>
    <col min="2319" max="2319" width="10.140625" style="6" customWidth="1"/>
    <col min="2320" max="2320" width="10.7109375" style="6" customWidth="1"/>
    <col min="2321" max="2321" width="7" style="6" customWidth="1"/>
    <col min="2322" max="2322" width="14.28515625" style="6" customWidth="1"/>
    <col min="2323" max="2323" width="6.7109375" style="6" customWidth="1"/>
    <col min="2324" max="2324" width="12.140625" style="6" customWidth="1"/>
    <col min="2325" max="2337" width="9.140625" style="6"/>
    <col min="2338" max="2338" width="13.7109375" style="6" customWidth="1"/>
    <col min="2339" max="2560" width="9.140625" style="6"/>
    <col min="2561" max="2561" width="7.5703125" style="6" customWidth="1"/>
    <col min="2562" max="2562" width="9.140625" style="6"/>
    <col min="2563" max="2563" width="9.85546875" style="6" customWidth="1"/>
    <col min="2564" max="2564" width="9.140625" style="6"/>
    <col min="2565" max="2565" width="10.7109375" style="6" customWidth="1"/>
    <col min="2566" max="2566" width="10" style="6" customWidth="1"/>
    <col min="2567" max="2567" width="9.140625" style="6"/>
    <col min="2568" max="2568" width="11.140625" style="6" customWidth="1"/>
    <col min="2569" max="2569" width="10.28515625" style="6" customWidth="1"/>
    <col min="2570" max="2570" width="9.140625" style="6"/>
    <col min="2571" max="2571" width="10.5703125" style="6" customWidth="1"/>
    <col min="2572" max="2572" width="10" style="6" customWidth="1"/>
    <col min="2573" max="2573" width="9.140625" style="6"/>
    <col min="2574" max="2574" width="10.42578125" style="6" customWidth="1"/>
    <col min="2575" max="2575" width="10.140625" style="6" customWidth="1"/>
    <col min="2576" max="2576" width="10.7109375" style="6" customWidth="1"/>
    <col min="2577" max="2577" width="7" style="6" customWidth="1"/>
    <col min="2578" max="2578" width="14.28515625" style="6" customWidth="1"/>
    <col min="2579" max="2579" width="6.7109375" style="6" customWidth="1"/>
    <col min="2580" max="2580" width="12.140625" style="6" customWidth="1"/>
    <col min="2581" max="2593" width="9.140625" style="6"/>
    <col min="2594" max="2594" width="13.7109375" style="6" customWidth="1"/>
    <col min="2595" max="2816" width="9.140625" style="6"/>
    <col min="2817" max="2817" width="7.5703125" style="6" customWidth="1"/>
    <col min="2818" max="2818" width="9.140625" style="6"/>
    <col min="2819" max="2819" width="9.85546875" style="6" customWidth="1"/>
    <col min="2820" max="2820" width="9.140625" style="6"/>
    <col min="2821" max="2821" width="10.7109375" style="6" customWidth="1"/>
    <col min="2822" max="2822" width="10" style="6" customWidth="1"/>
    <col min="2823" max="2823" width="9.140625" style="6"/>
    <col min="2824" max="2824" width="11.140625" style="6" customWidth="1"/>
    <col min="2825" max="2825" width="10.28515625" style="6" customWidth="1"/>
    <col min="2826" max="2826" width="9.140625" style="6"/>
    <col min="2827" max="2827" width="10.5703125" style="6" customWidth="1"/>
    <col min="2828" max="2828" width="10" style="6" customWidth="1"/>
    <col min="2829" max="2829" width="9.140625" style="6"/>
    <col min="2830" max="2830" width="10.42578125" style="6" customWidth="1"/>
    <col min="2831" max="2831" width="10.140625" style="6" customWidth="1"/>
    <col min="2832" max="2832" width="10.7109375" style="6" customWidth="1"/>
    <col min="2833" max="2833" width="7" style="6" customWidth="1"/>
    <col min="2834" max="2834" width="14.28515625" style="6" customWidth="1"/>
    <col min="2835" max="2835" width="6.7109375" style="6" customWidth="1"/>
    <col min="2836" max="2836" width="12.140625" style="6" customWidth="1"/>
    <col min="2837" max="2849" width="9.140625" style="6"/>
    <col min="2850" max="2850" width="13.7109375" style="6" customWidth="1"/>
    <col min="2851" max="3072" width="9.140625" style="6"/>
    <col min="3073" max="3073" width="7.5703125" style="6" customWidth="1"/>
    <col min="3074" max="3074" width="9.140625" style="6"/>
    <col min="3075" max="3075" width="9.85546875" style="6" customWidth="1"/>
    <col min="3076" max="3076" width="9.140625" style="6"/>
    <col min="3077" max="3077" width="10.7109375" style="6" customWidth="1"/>
    <col min="3078" max="3078" width="10" style="6" customWidth="1"/>
    <col min="3079" max="3079" width="9.140625" style="6"/>
    <col min="3080" max="3080" width="11.140625" style="6" customWidth="1"/>
    <col min="3081" max="3081" width="10.28515625" style="6" customWidth="1"/>
    <col min="3082" max="3082" width="9.140625" style="6"/>
    <col min="3083" max="3083" width="10.5703125" style="6" customWidth="1"/>
    <col min="3084" max="3084" width="10" style="6" customWidth="1"/>
    <col min="3085" max="3085" width="9.140625" style="6"/>
    <col min="3086" max="3086" width="10.42578125" style="6" customWidth="1"/>
    <col min="3087" max="3087" width="10.140625" style="6" customWidth="1"/>
    <col min="3088" max="3088" width="10.7109375" style="6" customWidth="1"/>
    <col min="3089" max="3089" width="7" style="6" customWidth="1"/>
    <col min="3090" max="3090" width="14.28515625" style="6" customWidth="1"/>
    <col min="3091" max="3091" width="6.7109375" style="6" customWidth="1"/>
    <col min="3092" max="3092" width="12.140625" style="6" customWidth="1"/>
    <col min="3093" max="3105" width="9.140625" style="6"/>
    <col min="3106" max="3106" width="13.7109375" style="6" customWidth="1"/>
    <col min="3107" max="3328" width="9.140625" style="6"/>
    <col min="3329" max="3329" width="7.5703125" style="6" customWidth="1"/>
    <col min="3330" max="3330" width="9.140625" style="6"/>
    <col min="3331" max="3331" width="9.85546875" style="6" customWidth="1"/>
    <col min="3332" max="3332" width="9.140625" style="6"/>
    <col min="3333" max="3333" width="10.7109375" style="6" customWidth="1"/>
    <col min="3334" max="3334" width="10" style="6" customWidth="1"/>
    <col min="3335" max="3335" width="9.140625" style="6"/>
    <col min="3336" max="3336" width="11.140625" style="6" customWidth="1"/>
    <col min="3337" max="3337" width="10.28515625" style="6" customWidth="1"/>
    <col min="3338" max="3338" width="9.140625" style="6"/>
    <col min="3339" max="3339" width="10.5703125" style="6" customWidth="1"/>
    <col min="3340" max="3340" width="10" style="6" customWidth="1"/>
    <col min="3341" max="3341" width="9.140625" style="6"/>
    <col min="3342" max="3342" width="10.42578125" style="6" customWidth="1"/>
    <col min="3343" max="3343" width="10.140625" style="6" customWidth="1"/>
    <col min="3344" max="3344" width="10.7109375" style="6" customWidth="1"/>
    <col min="3345" max="3345" width="7" style="6" customWidth="1"/>
    <col min="3346" max="3346" width="14.28515625" style="6" customWidth="1"/>
    <col min="3347" max="3347" width="6.7109375" style="6" customWidth="1"/>
    <col min="3348" max="3348" width="12.140625" style="6" customWidth="1"/>
    <col min="3349" max="3361" width="9.140625" style="6"/>
    <col min="3362" max="3362" width="13.7109375" style="6" customWidth="1"/>
    <col min="3363" max="3584" width="9.140625" style="6"/>
    <col min="3585" max="3585" width="7.5703125" style="6" customWidth="1"/>
    <col min="3586" max="3586" width="9.140625" style="6"/>
    <col min="3587" max="3587" width="9.85546875" style="6" customWidth="1"/>
    <col min="3588" max="3588" width="9.140625" style="6"/>
    <col min="3589" max="3589" width="10.7109375" style="6" customWidth="1"/>
    <col min="3590" max="3590" width="10" style="6" customWidth="1"/>
    <col min="3591" max="3591" width="9.140625" style="6"/>
    <col min="3592" max="3592" width="11.140625" style="6" customWidth="1"/>
    <col min="3593" max="3593" width="10.28515625" style="6" customWidth="1"/>
    <col min="3594" max="3594" width="9.140625" style="6"/>
    <col min="3595" max="3595" width="10.5703125" style="6" customWidth="1"/>
    <col min="3596" max="3596" width="10" style="6" customWidth="1"/>
    <col min="3597" max="3597" width="9.140625" style="6"/>
    <col min="3598" max="3598" width="10.42578125" style="6" customWidth="1"/>
    <col min="3599" max="3599" width="10.140625" style="6" customWidth="1"/>
    <col min="3600" max="3600" width="10.7109375" style="6" customWidth="1"/>
    <col min="3601" max="3601" width="7" style="6" customWidth="1"/>
    <col min="3602" max="3602" width="14.28515625" style="6" customWidth="1"/>
    <col min="3603" max="3603" width="6.7109375" style="6" customWidth="1"/>
    <col min="3604" max="3604" width="12.140625" style="6" customWidth="1"/>
    <col min="3605" max="3617" width="9.140625" style="6"/>
    <col min="3618" max="3618" width="13.7109375" style="6" customWidth="1"/>
    <col min="3619" max="3840" width="9.140625" style="6"/>
    <col min="3841" max="3841" width="7.5703125" style="6" customWidth="1"/>
    <col min="3842" max="3842" width="9.140625" style="6"/>
    <col min="3843" max="3843" width="9.85546875" style="6" customWidth="1"/>
    <col min="3844" max="3844" width="9.140625" style="6"/>
    <col min="3845" max="3845" width="10.7109375" style="6" customWidth="1"/>
    <col min="3846" max="3846" width="10" style="6" customWidth="1"/>
    <col min="3847" max="3847" width="9.140625" style="6"/>
    <col min="3848" max="3848" width="11.140625" style="6" customWidth="1"/>
    <col min="3849" max="3849" width="10.28515625" style="6" customWidth="1"/>
    <col min="3850" max="3850" width="9.140625" style="6"/>
    <col min="3851" max="3851" width="10.5703125" style="6" customWidth="1"/>
    <col min="3852" max="3852" width="10" style="6" customWidth="1"/>
    <col min="3853" max="3853" width="9.140625" style="6"/>
    <col min="3854" max="3854" width="10.42578125" style="6" customWidth="1"/>
    <col min="3855" max="3855" width="10.140625" style="6" customWidth="1"/>
    <col min="3856" max="3856" width="10.7109375" style="6" customWidth="1"/>
    <col min="3857" max="3857" width="7" style="6" customWidth="1"/>
    <col min="3858" max="3858" width="14.28515625" style="6" customWidth="1"/>
    <col min="3859" max="3859" width="6.7109375" style="6" customWidth="1"/>
    <col min="3860" max="3860" width="12.140625" style="6" customWidth="1"/>
    <col min="3861" max="3873" width="9.140625" style="6"/>
    <col min="3874" max="3874" width="13.7109375" style="6" customWidth="1"/>
    <col min="3875" max="4096" width="9.140625" style="6"/>
    <col min="4097" max="4097" width="7.5703125" style="6" customWidth="1"/>
    <col min="4098" max="4098" width="9.140625" style="6"/>
    <col min="4099" max="4099" width="9.85546875" style="6" customWidth="1"/>
    <col min="4100" max="4100" width="9.140625" style="6"/>
    <col min="4101" max="4101" width="10.7109375" style="6" customWidth="1"/>
    <col min="4102" max="4102" width="10" style="6" customWidth="1"/>
    <col min="4103" max="4103" width="9.140625" style="6"/>
    <col min="4104" max="4104" width="11.140625" style="6" customWidth="1"/>
    <col min="4105" max="4105" width="10.28515625" style="6" customWidth="1"/>
    <col min="4106" max="4106" width="9.140625" style="6"/>
    <col min="4107" max="4107" width="10.5703125" style="6" customWidth="1"/>
    <col min="4108" max="4108" width="10" style="6" customWidth="1"/>
    <col min="4109" max="4109" width="9.140625" style="6"/>
    <col min="4110" max="4110" width="10.42578125" style="6" customWidth="1"/>
    <col min="4111" max="4111" width="10.140625" style="6" customWidth="1"/>
    <col min="4112" max="4112" width="10.7109375" style="6" customWidth="1"/>
    <col min="4113" max="4113" width="7" style="6" customWidth="1"/>
    <col min="4114" max="4114" width="14.28515625" style="6" customWidth="1"/>
    <col min="4115" max="4115" width="6.7109375" style="6" customWidth="1"/>
    <col min="4116" max="4116" width="12.140625" style="6" customWidth="1"/>
    <col min="4117" max="4129" width="9.140625" style="6"/>
    <col min="4130" max="4130" width="13.7109375" style="6" customWidth="1"/>
    <col min="4131" max="4352" width="9.140625" style="6"/>
    <col min="4353" max="4353" width="7.5703125" style="6" customWidth="1"/>
    <col min="4354" max="4354" width="9.140625" style="6"/>
    <col min="4355" max="4355" width="9.85546875" style="6" customWidth="1"/>
    <col min="4356" max="4356" width="9.140625" style="6"/>
    <col min="4357" max="4357" width="10.7109375" style="6" customWidth="1"/>
    <col min="4358" max="4358" width="10" style="6" customWidth="1"/>
    <col min="4359" max="4359" width="9.140625" style="6"/>
    <col min="4360" max="4360" width="11.140625" style="6" customWidth="1"/>
    <col min="4361" max="4361" width="10.28515625" style="6" customWidth="1"/>
    <col min="4362" max="4362" width="9.140625" style="6"/>
    <col min="4363" max="4363" width="10.5703125" style="6" customWidth="1"/>
    <col min="4364" max="4364" width="10" style="6" customWidth="1"/>
    <col min="4365" max="4365" width="9.140625" style="6"/>
    <col min="4366" max="4366" width="10.42578125" style="6" customWidth="1"/>
    <col min="4367" max="4367" width="10.140625" style="6" customWidth="1"/>
    <col min="4368" max="4368" width="10.7109375" style="6" customWidth="1"/>
    <col min="4369" max="4369" width="7" style="6" customWidth="1"/>
    <col min="4370" max="4370" width="14.28515625" style="6" customWidth="1"/>
    <col min="4371" max="4371" width="6.7109375" style="6" customWidth="1"/>
    <col min="4372" max="4372" width="12.140625" style="6" customWidth="1"/>
    <col min="4373" max="4385" width="9.140625" style="6"/>
    <col min="4386" max="4386" width="13.7109375" style="6" customWidth="1"/>
    <col min="4387" max="4608" width="9.140625" style="6"/>
    <col min="4609" max="4609" width="7.5703125" style="6" customWidth="1"/>
    <col min="4610" max="4610" width="9.140625" style="6"/>
    <col min="4611" max="4611" width="9.85546875" style="6" customWidth="1"/>
    <col min="4612" max="4612" width="9.140625" style="6"/>
    <col min="4613" max="4613" width="10.7109375" style="6" customWidth="1"/>
    <col min="4614" max="4614" width="10" style="6" customWidth="1"/>
    <col min="4615" max="4615" width="9.140625" style="6"/>
    <col min="4616" max="4616" width="11.140625" style="6" customWidth="1"/>
    <col min="4617" max="4617" width="10.28515625" style="6" customWidth="1"/>
    <col min="4618" max="4618" width="9.140625" style="6"/>
    <col min="4619" max="4619" width="10.5703125" style="6" customWidth="1"/>
    <col min="4620" max="4620" width="10" style="6" customWidth="1"/>
    <col min="4621" max="4621" width="9.140625" style="6"/>
    <col min="4622" max="4622" width="10.42578125" style="6" customWidth="1"/>
    <col min="4623" max="4623" width="10.140625" style="6" customWidth="1"/>
    <col min="4624" max="4624" width="10.7109375" style="6" customWidth="1"/>
    <col min="4625" max="4625" width="7" style="6" customWidth="1"/>
    <col min="4626" max="4626" width="14.28515625" style="6" customWidth="1"/>
    <col min="4627" max="4627" width="6.7109375" style="6" customWidth="1"/>
    <col min="4628" max="4628" width="12.140625" style="6" customWidth="1"/>
    <col min="4629" max="4641" width="9.140625" style="6"/>
    <col min="4642" max="4642" width="13.7109375" style="6" customWidth="1"/>
    <col min="4643" max="4864" width="9.140625" style="6"/>
    <col min="4865" max="4865" width="7.5703125" style="6" customWidth="1"/>
    <col min="4866" max="4866" width="9.140625" style="6"/>
    <col min="4867" max="4867" width="9.85546875" style="6" customWidth="1"/>
    <col min="4868" max="4868" width="9.140625" style="6"/>
    <col min="4869" max="4869" width="10.7109375" style="6" customWidth="1"/>
    <col min="4870" max="4870" width="10" style="6" customWidth="1"/>
    <col min="4871" max="4871" width="9.140625" style="6"/>
    <col min="4872" max="4872" width="11.140625" style="6" customWidth="1"/>
    <col min="4873" max="4873" width="10.28515625" style="6" customWidth="1"/>
    <col min="4874" max="4874" width="9.140625" style="6"/>
    <col min="4875" max="4875" width="10.5703125" style="6" customWidth="1"/>
    <col min="4876" max="4876" width="10" style="6" customWidth="1"/>
    <col min="4877" max="4877" width="9.140625" style="6"/>
    <col min="4878" max="4878" width="10.42578125" style="6" customWidth="1"/>
    <col min="4879" max="4879" width="10.140625" style="6" customWidth="1"/>
    <col min="4880" max="4880" width="10.7109375" style="6" customWidth="1"/>
    <col min="4881" max="4881" width="7" style="6" customWidth="1"/>
    <col min="4882" max="4882" width="14.28515625" style="6" customWidth="1"/>
    <col min="4883" max="4883" width="6.7109375" style="6" customWidth="1"/>
    <col min="4884" max="4884" width="12.140625" style="6" customWidth="1"/>
    <col min="4885" max="4897" width="9.140625" style="6"/>
    <col min="4898" max="4898" width="13.7109375" style="6" customWidth="1"/>
    <col min="4899" max="5120" width="9.140625" style="6"/>
    <col min="5121" max="5121" width="7.5703125" style="6" customWidth="1"/>
    <col min="5122" max="5122" width="9.140625" style="6"/>
    <col min="5123" max="5123" width="9.85546875" style="6" customWidth="1"/>
    <col min="5124" max="5124" width="9.140625" style="6"/>
    <col min="5125" max="5125" width="10.7109375" style="6" customWidth="1"/>
    <col min="5126" max="5126" width="10" style="6" customWidth="1"/>
    <col min="5127" max="5127" width="9.140625" style="6"/>
    <col min="5128" max="5128" width="11.140625" style="6" customWidth="1"/>
    <col min="5129" max="5129" width="10.28515625" style="6" customWidth="1"/>
    <col min="5130" max="5130" width="9.140625" style="6"/>
    <col min="5131" max="5131" width="10.5703125" style="6" customWidth="1"/>
    <col min="5132" max="5132" width="10" style="6" customWidth="1"/>
    <col min="5133" max="5133" width="9.140625" style="6"/>
    <col min="5134" max="5134" width="10.42578125" style="6" customWidth="1"/>
    <col min="5135" max="5135" width="10.140625" style="6" customWidth="1"/>
    <col min="5136" max="5136" width="10.7109375" style="6" customWidth="1"/>
    <col min="5137" max="5137" width="7" style="6" customWidth="1"/>
    <col min="5138" max="5138" width="14.28515625" style="6" customWidth="1"/>
    <col min="5139" max="5139" width="6.7109375" style="6" customWidth="1"/>
    <col min="5140" max="5140" width="12.140625" style="6" customWidth="1"/>
    <col min="5141" max="5153" width="9.140625" style="6"/>
    <col min="5154" max="5154" width="13.7109375" style="6" customWidth="1"/>
    <col min="5155" max="5376" width="9.140625" style="6"/>
    <col min="5377" max="5377" width="7.5703125" style="6" customWidth="1"/>
    <col min="5378" max="5378" width="9.140625" style="6"/>
    <col min="5379" max="5379" width="9.85546875" style="6" customWidth="1"/>
    <col min="5380" max="5380" width="9.140625" style="6"/>
    <col min="5381" max="5381" width="10.7109375" style="6" customWidth="1"/>
    <col min="5382" max="5382" width="10" style="6" customWidth="1"/>
    <col min="5383" max="5383" width="9.140625" style="6"/>
    <col min="5384" max="5384" width="11.140625" style="6" customWidth="1"/>
    <col min="5385" max="5385" width="10.28515625" style="6" customWidth="1"/>
    <col min="5386" max="5386" width="9.140625" style="6"/>
    <col min="5387" max="5387" width="10.5703125" style="6" customWidth="1"/>
    <col min="5388" max="5388" width="10" style="6" customWidth="1"/>
    <col min="5389" max="5389" width="9.140625" style="6"/>
    <col min="5390" max="5390" width="10.42578125" style="6" customWidth="1"/>
    <col min="5391" max="5391" width="10.140625" style="6" customWidth="1"/>
    <col min="5392" max="5392" width="10.7109375" style="6" customWidth="1"/>
    <col min="5393" max="5393" width="7" style="6" customWidth="1"/>
    <col min="5394" max="5394" width="14.28515625" style="6" customWidth="1"/>
    <col min="5395" max="5395" width="6.7109375" style="6" customWidth="1"/>
    <col min="5396" max="5396" width="12.140625" style="6" customWidth="1"/>
    <col min="5397" max="5409" width="9.140625" style="6"/>
    <col min="5410" max="5410" width="13.7109375" style="6" customWidth="1"/>
    <col min="5411" max="5632" width="9.140625" style="6"/>
    <col min="5633" max="5633" width="7.5703125" style="6" customWidth="1"/>
    <col min="5634" max="5634" width="9.140625" style="6"/>
    <col min="5635" max="5635" width="9.85546875" style="6" customWidth="1"/>
    <col min="5636" max="5636" width="9.140625" style="6"/>
    <col min="5637" max="5637" width="10.7109375" style="6" customWidth="1"/>
    <col min="5638" max="5638" width="10" style="6" customWidth="1"/>
    <col min="5639" max="5639" width="9.140625" style="6"/>
    <col min="5640" max="5640" width="11.140625" style="6" customWidth="1"/>
    <col min="5641" max="5641" width="10.28515625" style="6" customWidth="1"/>
    <col min="5642" max="5642" width="9.140625" style="6"/>
    <col min="5643" max="5643" width="10.5703125" style="6" customWidth="1"/>
    <col min="5644" max="5644" width="10" style="6" customWidth="1"/>
    <col min="5645" max="5645" width="9.140625" style="6"/>
    <col min="5646" max="5646" width="10.42578125" style="6" customWidth="1"/>
    <col min="5647" max="5647" width="10.140625" style="6" customWidth="1"/>
    <col min="5648" max="5648" width="10.7109375" style="6" customWidth="1"/>
    <col min="5649" max="5649" width="7" style="6" customWidth="1"/>
    <col min="5650" max="5650" width="14.28515625" style="6" customWidth="1"/>
    <col min="5651" max="5651" width="6.7109375" style="6" customWidth="1"/>
    <col min="5652" max="5652" width="12.140625" style="6" customWidth="1"/>
    <col min="5653" max="5665" width="9.140625" style="6"/>
    <col min="5666" max="5666" width="13.7109375" style="6" customWidth="1"/>
    <col min="5667" max="5888" width="9.140625" style="6"/>
    <col min="5889" max="5889" width="7.5703125" style="6" customWidth="1"/>
    <col min="5890" max="5890" width="9.140625" style="6"/>
    <col min="5891" max="5891" width="9.85546875" style="6" customWidth="1"/>
    <col min="5892" max="5892" width="9.140625" style="6"/>
    <col min="5893" max="5893" width="10.7109375" style="6" customWidth="1"/>
    <col min="5894" max="5894" width="10" style="6" customWidth="1"/>
    <col min="5895" max="5895" width="9.140625" style="6"/>
    <col min="5896" max="5896" width="11.140625" style="6" customWidth="1"/>
    <col min="5897" max="5897" width="10.28515625" style="6" customWidth="1"/>
    <col min="5898" max="5898" width="9.140625" style="6"/>
    <col min="5899" max="5899" width="10.5703125" style="6" customWidth="1"/>
    <col min="5900" max="5900" width="10" style="6" customWidth="1"/>
    <col min="5901" max="5901" width="9.140625" style="6"/>
    <col min="5902" max="5902" width="10.42578125" style="6" customWidth="1"/>
    <col min="5903" max="5903" width="10.140625" style="6" customWidth="1"/>
    <col min="5904" max="5904" width="10.7109375" style="6" customWidth="1"/>
    <col min="5905" max="5905" width="7" style="6" customWidth="1"/>
    <col min="5906" max="5906" width="14.28515625" style="6" customWidth="1"/>
    <col min="5907" max="5907" width="6.7109375" style="6" customWidth="1"/>
    <col min="5908" max="5908" width="12.140625" style="6" customWidth="1"/>
    <col min="5909" max="5921" width="9.140625" style="6"/>
    <col min="5922" max="5922" width="13.7109375" style="6" customWidth="1"/>
    <col min="5923" max="6144" width="9.140625" style="6"/>
    <col min="6145" max="6145" width="7.5703125" style="6" customWidth="1"/>
    <col min="6146" max="6146" width="9.140625" style="6"/>
    <col min="6147" max="6147" width="9.85546875" style="6" customWidth="1"/>
    <col min="6148" max="6148" width="9.140625" style="6"/>
    <col min="6149" max="6149" width="10.7109375" style="6" customWidth="1"/>
    <col min="6150" max="6150" width="10" style="6" customWidth="1"/>
    <col min="6151" max="6151" width="9.140625" style="6"/>
    <col min="6152" max="6152" width="11.140625" style="6" customWidth="1"/>
    <col min="6153" max="6153" width="10.28515625" style="6" customWidth="1"/>
    <col min="6154" max="6154" width="9.140625" style="6"/>
    <col min="6155" max="6155" width="10.5703125" style="6" customWidth="1"/>
    <col min="6156" max="6156" width="10" style="6" customWidth="1"/>
    <col min="6157" max="6157" width="9.140625" style="6"/>
    <col min="6158" max="6158" width="10.42578125" style="6" customWidth="1"/>
    <col min="6159" max="6159" width="10.140625" style="6" customWidth="1"/>
    <col min="6160" max="6160" width="10.7109375" style="6" customWidth="1"/>
    <col min="6161" max="6161" width="7" style="6" customWidth="1"/>
    <col min="6162" max="6162" width="14.28515625" style="6" customWidth="1"/>
    <col min="6163" max="6163" width="6.7109375" style="6" customWidth="1"/>
    <col min="6164" max="6164" width="12.140625" style="6" customWidth="1"/>
    <col min="6165" max="6177" width="9.140625" style="6"/>
    <col min="6178" max="6178" width="13.7109375" style="6" customWidth="1"/>
    <col min="6179" max="6400" width="9.140625" style="6"/>
    <col min="6401" max="6401" width="7.5703125" style="6" customWidth="1"/>
    <col min="6402" max="6402" width="9.140625" style="6"/>
    <col min="6403" max="6403" width="9.85546875" style="6" customWidth="1"/>
    <col min="6404" max="6404" width="9.140625" style="6"/>
    <col min="6405" max="6405" width="10.7109375" style="6" customWidth="1"/>
    <col min="6406" max="6406" width="10" style="6" customWidth="1"/>
    <col min="6407" max="6407" width="9.140625" style="6"/>
    <col min="6408" max="6408" width="11.140625" style="6" customWidth="1"/>
    <col min="6409" max="6409" width="10.28515625" style="6" customWidth="1"/>
    <col min="6410" max="6410" width="9.140625" style="6"/>
    <col min="6411" max="6411" width="10.5703125" style="6" customWidth="1"/>
    <col min="6412" max="6412" width="10" style="6" customWidth="1"/>
    <col min="6413" max="6413" width="9.140625" style="6"/>
    <col min="6414" max="6414" width="10.42578125" style="6" customWidth="1"/>
    <col min="6415" max="6415" width="10.140625" style="6" customWidth="1"/>
    <col min="6416" max="6416" width="10.7109375" style="6" customWidth="1"/>
    <col min="6417" max="6417" width="7" style="6" customWidth="1"/>
    <col min="6418" max="6418" width="14.28515625" style="6" customWidth="1"/>
    <col min="6419" max="6419" width="6.7109375" style="6" customWidth="1"/>
    <col min="6420" max="6420" width="12.140625" style="6" customWidth="1"/>
    <col min="6421" max="6433" width="9.140625" style="6"/>
    <col min="6434" max="6434" width="13.7109375" style="6" customWidth="1"/>
    <col min="6435" max="6656" width="9.140625" style="6"/>
    <col min="6657" max="6657" width="7.5703125" style="6" customWidth="1"/>
    <col min="6658" max="6658" width="9.140625" style="6"/>
    <col min="6659" max="6659" width="9.85546875" style="6" customWidth="1"/>
    <col min="6660" max="6660" width="9.140625" style="6"/>
    <col min="6661" max="6661" width="10.7109375" style="6" customWidth="1"/>
    <col min="6662" max="6662" width="10" style="6" customWidth="1"/>
    <col min="6663" max="6663" width="9.140625" style="6"/>
    <col min="6664" max="6664" width="11.140625" style="6" customWidth="1"/>
    <col min="6665" max="6665" width="10.28515625" style="6" customWidth="1"/>
    <col min="6666" max="6666" width="9.140625" style="6"/>
    <col min="6667" max="6667" width="10.5703125" style="6" customWidth="1"/>
    <col min="6668" max="6668" width="10" style="6" customWidth="1"/>
    <col min="6669" max="6669" width="9.140625" style="6"/>
    <col min="6670" max="6670" width="10.42578125" style="6" customWidth="1"/>
    <col min="6671" max="6671" width="10.140625" style="6" customWidth="1"/>
    <col min="6672" max="6672" width="10.7109375" style="6" customWidth="1"/>
    <col min="6673" max="6673" width="7" style="6" customWidth="1"/>
    <col min="6674" max="6674" width="14.28515625" style="6" customWidth="1"/>
    <col min="6675" max="6675" width="6.7109375" style="6" customWidth="1"/>
    <col min="6676" max="6676" width="12.140625" style="6" customWidth="1"/>
    <col min="6677" max="6689" width="9.140625" style="6"/>
    <col min="6690" max="6690" width="13.7109375" style="6" customWidth="1"/>
    <col min="6691" max="6912" width="9.140625" style="6"/>
    <col min="6913" max="6913" width="7.5703125" style="6" customWidth="1"/>
    <col min="6914" max="6914" width="9.140625" style="6"/>
    <col min="6915" max="6915" width="9.85546875" style="6" customWidth="1"/>
    <col min="6916" max="6916" width="9.140625" style="6"/>
    <col min="6917" max="6917" width="10.7109375" style="6" customWidth="1"/>
    <col min="6918" max="6918" width="10" style="6" customWidth="1"/>
    <col min="6919" max="6919" width="9.140625" style="6"/>
    <col min="6920" max="6920" width="11.140625" style="6" customWidth="1"/>
    <col min="6921" max="6921" width="10.28515625" style="6" customWidth="1"/>
    <col min="6922" max="6922" width="9.140625" style="6"/>
    <col min="6923" max="6923" width="10.5703125" style="6" customWidth="1"/>
    <col min="6924" max="6924" width="10" style="6" customWidth="1"/>
    <col min="6925" max="6925" width="9.140625" style="6"/>
    <col min="6926" max="6926" width="10.42578125" style="6" customWidth="1"/>
    <col min="6927" max="6927" width="10.140625" style="6" customWidth="1"/>
    <col min="6928" max="6928" width="10.7109375" style="6" customWidth="1"/>
    <col min="6929" max="6929" width="7" style="6" customWidth="1"/>
    <col min="6930" max="6930" width="14.28515625" style="6" customWidth="1"/>
    <col min="6931" max="6931" width="6.7109375" style="6" customWidth="1"/>
    <col min="6932" max="6932" width="12.140625" style="6" customWidth="1"/>
    <col min="6933" max="6945" width="9.140625" style="6"/>
    <col min="6946" max="6946" width="13.7109375" style="6" customWidth="1"/>
    <col min="6947" max="7168" width="9.140625" style="6"/>
    <col min="7169" max="7169" width="7.5703125" style="6" customWidth="1"/>
    <col min="7170" max="7170" width="9.140625" style="6"/>
    <col min="7171" max="7171" width="9.85546875" style="6" customWidth="1"/>
    <col min="7172" max="7172" width="9.140625" style="6"/>
    <col min="7173" max="7173" width="10.7109375" style="6" customWidth="1"/>
    <col min="7174" max="7174" width="10" style="6" customWidth="1"/>
    <col min="7175" max="7175" width="9.140625" style="6"/>
    <col min="7176" max="7176" width="11.140625" style="6" customWidth="1"/>
    <col min="7177" max="7177" width="10.28515625" style="6" customWidth="1"/>
    <col min="7178" max="7178" width="9.140625" style="6"/>
    <col min="7179" max="7179" width="10.5703125" style="6" customWidth="1"/>
    <col min="7180" max="7180" width="10" style="6" customWidth="1"/>
    <col min="7181" max="7181" width="9.140625" style="6"/>
    <col min="7182" max="7182" width="10.42578125" style="6" customWidth="1"/>
    <col min="7183" max="7183" width="10.140625" style="6" customWidth="1"/>
    <col min="7184" max="7184" width="10.7109375" style="6" customWidth="1"/>
    <col min="7185" max="7185" width="7" style="6" customWidth="1"/>
    <col min="7186" max="7186" width="14.28515625" style="6" customWidth="1"/>
    <col min="7187" max="7187" width="6.7109375" style="6" customWidth="1"/>
    <col min="7188" max="7188" width="12.140625" style="6" customWidth="1"/>
    <col min="7189" max="7201" width="9.140625" style="6"/>
    <col min="7202" max="7202" width="13.7109375" style="6" customWidth="1"/>
    <col min="7203" max="7424" width="9.140625" style="6"/>
    <col min="7425" max="7425" width="7.5703125" style="6" customWidth="1"/>
    <col min="7426" max="7426" width="9.140625" style="6"/>
    <col min="7427" max="7427" width="9.85546875" style="6" customWidth="1"/>
    <col min="7428" max="7428" width="9.140625" style="6"/>
    <col min="7429" max="7429" width="10.7109375" style="6" customWidth="1"/>
    <col min="7430" max="7430" width="10" style="6" customWidth="1"/>
    <col min="7431" max="7431" width="9.140625" style="6"/>
    <col min="7432" max="7432" width="11.140625" style="6" customWidth="1"/>
    <col min="7433" max="7433" width="10.28515625" style="6" customWidth="1"/>
    <col min="7434" max="7434" width="9.140625" style="6"/>
    <col min="7435" max="7435" width="10.5703125" style="6" customWidth="1"/>
    <col min="7436" max="7436" width="10" style="6" customWidth="1"/>
    <col min="7437" max="7437" width="9.140625" style="6"/>
    <col min="7438" max="7438" width="10.42578125" style="6" customWidth="1"/>
    <col min="7439" max="7439" width="10.140625" style="6" customWidth="1"/>
    <col min="7440" max="7440" width="10.7109375" style="6" customWidth="1"/>
    <col min="7441" max="7441" width="7" style="6" customWidth="1"/>
    <col min="7442" max="7442" width="14.28515625" style="6" customWidth="1"/>
    <col min="7443" max="7443" width="6.7109375" style="6" customWidth="1"/>
    <col min="7444" max="7444" width="12.140625" style="6" customWidth="1"/>
    <col min="7445" max="7457" width="9.140625" style="6"/>
    <col min="7458" max="7458" width="13.7109375" style="6" customWidth="1"/>
    <col min="7459" max="7680" width="9.140625" style="6"/>
    <col min="7681" max="7681" width="7.5703125" style="6" customWidth="1"/>
    <col min="7682" max="7682" width="9.140625" style="6"/>
    <col min="7683" max="7683" width="9.85546875" style="6" customWidth="1"/>
    <col min="7684" max="7684" width="9.140625" style="6"/>
    <col min="7685" max="7685" width="10.7109375" style="6" customWidth="1"/>
    <col min="7686" max="7686" width="10" style="6" customWidth="1"/>
    <col min="7687" max="7687" width="9.140625" style="6"/>
    <col min="7688" max="7688" width="11.140625" style="6" customWidth="1"/>
    <col min="7689" max="7689" width="10.28515625" style="6" customWidth="1"/>
    <col min="7690" max="7690" width="9.140625" style="6"/>
    <col min="7691" max="7691" width="10.5703125" style="6" customWidth="1"/>
    <col min="7692" max="7692" width="10" style="6" customWidth="1"/>
    <col min="7693" max="7693" width="9.140625" style="6"/>
    <col min="7694" max="7694" width="10.42578125" style="6" customWidth="1"/>
    <col min="7695" max="7695" width="10.140625" style="6" customWidth="1"/>
    <col min="7696" max="7696" width="10.7109375" style="6" customWidth="1"/>
    <col min="7697" max="7697" width="7" style="6" customWidth="1"/>
    <col min="7698" max="7698" width="14.28515625" style="6" customWidth="1"/>
    <col min="7699" max="7699" width="6.7109375" style="6" customWidth="1"/>
    <col min="7700" max="7700" width="12.140625" style="6" customWidth="1"/>
    <col min="7701" max="7713" width="9.140625" style="6"/>
    <col min="7714" max="7714" width="13.7109375" style="6" customWidth="1"/>
    <col min="7715" max="7936" width="9.140625" style="6"/>
    <col min="7937" max="7937" width="7.5703125" style="6" customWidth="1"/>
    <col min="7938" max="7938" width="9.140625" style="6"/>
    <col min="7939" max="7939" width="9.85546875" style="6" customWidth="1"/>
    <col min="7940" max="7940" width="9.140625" style="6"/>
    <col min="7941" max="7941" width="10.7109375" style="6" customWidth="1"/>
    <col min="7942" max="7942" width="10" style="6" customWidth="1"/>
    <col min="7943" max="7943" width="9.140625" style="6"/>
    <col min="7944" max="7944" width="11.140625" style="6" customWidth="1"/>
    <col min="7945" max="7945" width="10.28515625" style="6" customWidth="1"/>
    <col min="7946" max="7946" width="9.140625" style="6"/>
    <col min="7947" max="7947" width="10.5703125" style="6" customWidth="1"/>
    <col min="7948" max="7948" width="10" style="6" customWidth="1"/>
    <col min="7949" max="7949" width="9.140625" style="6"/>
    <col min="7950" max="7950" width="10.42578125" style="6" customWidth="1"/>
    <col min="7951" max="7951" width="10.140625" style="6" customWidth="1"/>
    <col min="7952" max="7952" width="10.7109375" style="6" customWidth="1"/>
    <col min="7953" max="7953" width="7" style="6" customWidth="1"/>
    <col min="7954" max="7954" width="14.28515625" style="6" customWidth="1"/>
    <col min="7955" max="7955" width="6.7109375" style="6" customWidth="1"/>
    <col min="7956" max="7956" width="12.140625" style="6" customWidth="1"/>
    <col min="7957" max="7969" width="9.140625" style="6"/>
    <col min="7970" max="7970" width="13.7109375" style="6" customWidth="1"/>
    <col min="7971" max="8192" width="9.140625" style="6"/>
    <col min="8193" max="8193" width="7.5703125" style="6" customWidth="1"/>
    <col min="8194" max="8194" width="9.140625" style="6"/>
    <col min="8195" max="8195" width="9.85546875" style="6" customWidth="1"/>
    <col min="8196" max="8196" width="9.140625" style="6"/>
    <col min="8197" max="8197" width="10.7109375" style="6" customWidth="1"/>
    <col min="8198" max="8198" width="10" style="6" customWidth="1"/>
    <col min="8199" max="8199" width="9.140625" style="6"/>
    <col min="8200" max="8200" width="11.140625" style="6" customWidth="1"/>
    <col min="8201" max="8201" width="10.28515625" style="6" customWidth="1"/>
    <col min="8202" max="8202" width="9.140625" style="6"/>
    <col min="8203" max="8203" width="10.5703125" style="6" customWidth="1"/>
    <col min="8204" max="8204" width="10" style="6" customWidth="1"/>
    <col min="8205" max="8205" width="9.140625" style="6"/>
    <col min="8206" max="8206" width="10.42578125" style="6" customWidth="1"/>
    <col min="8207" max="8207" width="10.140625" style="6" customWidth="1"/>
    <col min="8208" max="8208" width="10.7109375" style="6" customWidth="1"/>
    <col min="8209" max="8209" width="7" style="6" customWidth="1"/>
    <col min="8210" max="8210" width="14.28515625" style="6" customWidth="1"/>
    <col min="8211" max="8211" width="6.7109375" style="6" customWidth="1"/>
    <col min="8212" max="8212" width="12.140625" style="6" customWidth="1"/>
    <col min="8213" max="8225" width="9.140625" style="6"/>
    <col min="8226" max="8226" width="13.7109375" style="6" customWidth="1"/>
    <col min="8227" max="8448" width="9.140625" style="6"/>
    <col min="8449" max="8449" width="7.5703125" style="6" customWidth="1"/>
    <col min="8450" max="8450" width="9.140625" style="6"/>
    <col min="8451" max="8451" width="9.85546875" style="6" customWidth="1"/>
    <col min="8452" max="8452" width="9.140625" style="6"/>
    <col min="8453" max="8453" width="10.7109375" style="6" customWidth="1"/>
    <col min="8454" max="8454" width="10" style="6" customWidth="1"/>
    <col min="8455" max="8455" width="9.140625" style="6"/>
    <col min="8456" max="8456" width="11.140625" style="6" customWidth="1"/>
    <col min="8457" max="8457" width="10.28515625" style="6" customWidth="1"/>
    <col min="8458" max="8458" width="9.140625" style="6"/>
    <col min="8459" max="8459" width="10.5703125" style="6" customWidth="1"/>
    <col min="8460" max="8460" width="10" style="6" customWidth="1"/>
    <col min="8461" max="8461" width="9.140625" style="6"/>
    <col min="8462" max="8462" width="10.42578125" style="6" customWidth="1"/>
    <col min="8463" max="8463" width="10.140625" style="6" customWidth="1"/>
    <col min="8464" max="8464" width="10.7109375" style="6" customWidth="1"/>
    <col min="8465" max="8465" width="7" style="6" customWidth="1"/>
    <col min="8466" max="8466" width="14.28515625" style="6" customWidth="1"/>
    <col min="8467" max="8467" width="6.7109375" style="6" customWidth="1"/>
    <col min="8468" max="8468" width="12.140625" style="6" customWidth="1"/>
    <col min="8469" max="8481" width="9.140625" style="6"/>
    <col min="8482" max="8482" width="13.7109375" style="6" customWidth="1"/>
    <col min="8483" max="8704" width="9.140625" style="6"/>
    <col min="8705" max="8705" width="7.5703125" style="6" customWidth="1"/>
    <col min="8706" max="8706" width="9.140625" style="6"/>
    <col min="8707" max="8707" width="9.85546875" style="6" customWidth="1"/>
    <col min="8708" max="8708" width="9.140625" style="6"/>
    <col min="8709" max="8709" width="10.7109375" style="6" customWidth="1"/>
    <col min="8710" max="8710" width="10" style="6" customWidth="1"/>
    <col min="8711" max="8711" width="9.140625" style="6"/>
    <col min="8712" max="8712" width="11.140625" style="6" customWidth="1"/>
    <col min="8713" max="8713" width="10.28515625" style="6" customWidth="1"/>
    <col min="8714" max="8714" width="9.140625" style="6"/>
    <col min="8715" max="8715" width="10.5703125" style="6" customWidth="1"/>
    <col min="8716" max="8716" width="10" style="6" customWidth="1"/>
    <col min="8717" max="8717" width="9.140625" style="6"/>
    <col min="8718" max="8718" width="10.42578125" style="6" customWidth="1"/>
    <col min="8719" max="8719" width="10.140625" style="6" customWidth="1"/>
    <col min="8720" max="8720" width="10.7109375" style="6" customWidth="1"/>
    <col min="8721" max="8721" width="7" style="6" customWidth="1"/>
    <col min="8722" max="8722" width="14.28515625" style="6" customWidth="1"/>
    <col min="8723" max="8723" width="6.7109375" style="6" customWidth="1"/>
    <col min="8724" max="8724" width="12.140625" style="6" customWidth="1"/>
    <col min="8725" max="8737" width="9.140625" style="6"/>
    <col min="8738" max="8738" width="13.7109375" style="6" customWidth="1"/>
    <col min="8739" max="8960" width="9.140625" style="6"/>
    <col min="8961" max="8961" width="7.5703125" style="6" customWidth="1"/>
    <col min="8962" max="8962" width="9.140625" style="6"/>
    <col min="8963" max="8963" width="9.85546875" style="6" customWidth="1"/>
    <col min="8964" max="8964" width="9.140625" style="6"/>
    <col min="8965" max="8965" width="10.7109375" style="6" customWidth="1"/>
    <col min="8966" max="8966" width="10" style="6" customWidth="1"/>
    <col min="8967" max="8967" width="9.140625" style="6"/>
    <col min="8968" max="8968" width="11.140625" style="6" customWidth="1"/>
    <col min="8969" max="8969" width="10.28515625" style="6" customWidth="1"/>
    <col min="8970" max="8970" width="9.140625" style="6"/>
    <col min="8971" max="8971" width="10.5703125" style="6" customWidth="1"/>
    <col min="8972" max="8972" width="10" style="6" customWidth="1"/>
    <col min="8973" max="8973" width="9.140625" style="6"/>
    <col min="8974" max="8974" width="10.42578125" style="6" customWidth="1"/>
    <col min="8975" max="8975" width="10.140625" style="6" customWidth="1"/>
    <col min="8976" max="8976" width="10.7109375" style="6" customWidth="1"/>
    <col min="8977" max="8977" width="7" style="6" customWidth="1"/>
    <col min="8978" max="8978" width="14.28515625" style="6" customWidth="1"/>
    <col min="8979" max="8979" width="6.7109375" style="6" customWidth="1"/>
    <col min="8980" max="8980" width="12.140625" style="6" customWidth="1"/>
    <col min="8981" max="8993" width="9.140625" style="6"/>
    <col min="8994" max="8994" width="13.7109375" style="6" customWidth="1"/>
    <col min="8995" max="9216" width="9.140625" style="6"/>
    <col min="9217" max="9217" width="7.5703125" style="6" customWidth="1"/>
    <col min="9218" max="9218" width="9.140625" style="6"/>
    <col min="9219" max="9219" width="9.85546875" style="6" customWidth="1"/>
    <col min="9220" max="9220" width="9.140625" style="6"/>
    <col min="9221" max="9221" width="10.7109375" style="6" customWidth="1"/>
    <col min="9222" max="9222" width="10" style="6" customWidth="1"/>
    <col min="9223" max="9223" width="9.140625" style="6"/>
    <col min="9224" max="9224" width="11.140625" style="6" customWidth="1"/>
    <col min="9225" max="9225" width="10.28515625" style="6" customWidth="1"/>
    <col min="9226" max="9226" width="9.140625" style="6"/>
    <col min="9227" max="9227" width="10.5703125" style="6" customWidth="1"/>
    <col min="9228" max="9228" width="10" style="6" customWidth="1"/>
    <col min="9229" max="9229" width="9.140625" style="6"/>
    <col min="9230" max="9230" width="10.42578125" style="6" customWidth="1"/>
    <col min="9231" max="9231" width="10.140625" style="6" customWidth="1"/>
    <col min="9232" max="9232" width="10.7109375" style="6" customWidth="1"/>
    <col min="9233" max="9233" width="7" style="6" customWidth="1"/>
    <col min="9234" max="9234" width="14.28515625" style="6" customWidth="1"/>
    <col min="9235" max="9235" width="6.7109375" style="6" customWidth="1"/>
    <col min="9236" max="9236" width="12.140625" style="6" customWidth="1"/>
    <col min="9237" max="9249" width="9.140625" style="6"/>
    <col min="9250" max="9250" width="13.7109375" style="6" customWidth="1"/>
    <col min="9251" max="9472" width="9.140625" style="6"/>
    <col min="9473" max="9473" width="7.5703125" style="6" customWidth="1"/>
    <col min="9474" max="9474" width="9.140625" style="6"/>
    <col min="9475" max="9475" width="9.85546875" style="6" customWidth="1"/>
    <col min="9476" max="9476" width="9.140625" style="6"/>
    <col min="9477" max="9477" width="10.7109375" style="6" customWidth="1"/>
    <col min="9478" max="9478" width="10" style="6" customWidth="1"/>
    <col min="9479" max="9479" width="9.140625" style="6"/>
    <col min="9480" max="9480" width="11.140625" style="6" customWidth="1"/>
    <col min="9481" max="9481" width="10.28515625" style="6" customWidth="1"/>
    <col min="9482" max="9482" width="9.140625" style="6"/>
    <col min="9483" max="9483" width="10.5703125" style="6" customWidth="1"/>
    <col min="9484" max="9484" width="10" style="6" customWidth="1"/>
    <col min="9485" max="9485" width="9.140625" style="6"/>
    <col min="9486" max="9486" width="10.42578125" style="6" customWidth="1"/>
    <col min="9487" max="9487" width="10.140625" style="6" customWidth="1"/>
    <col min="9488" max="9488" width="10.7109375" style="6" customWidth="1"/>
    <col min="9489" max="9489" width="7" style="6" customWidth="1"/>
    <col min="9490" max="9490" width="14.28515625" style="6" customWidth="1"/>
    <col min="9491" max="9491" width="6.7109375" style="6" customWidth="1"/>
    <col min="9492" max="9492" width="12.140625" style="6" customWidth="1"/>
    <col min="9493" max="9505" width="9.140625" style="6"/>
    <col min="9506" max="9506" width="13.7109375" style="6" customWidth="1"/>
    <col min="9507" max="9728" width="9.140625" style="6"/>
    <col min="9729" max="9729" width="7.5703125" style="6" customWidth="1"/>
    <col min="9730" max="9730" width="9.140625" style="6"/>
    <col min="9731" max="9731" width="9.85546875" style="6" customWidth="1"/>
    <col min="9732" max="9732" width="9.140625" style="6"/>
    <col min="9733" max="9733" width="10.7109375" style="6" customWidth="1"/>
    <col min="9734" max="9734" width="10" style="6" customWidth="1"/>
    <col min="9735" max="9735" width="9.140625" style="6"/>
    <col min="9736" max="9736" width="11.140625" style="6" customWidth="1"/>
    <col min="9737" max="9737" width="10.28515625" style="6" customWidth="1"/>
    <col min="9738" max="9738" width="9.140625" style="6"/>
    <col min="9739" max="9739" width="10.5703125" style="6" customWidth="1"/>
    <col min="9740" max="9740" width="10" style="6" customWidth="1"/>
    <col min="9741" max="9741" width="9.140625" style="6"/>
    <col min="9742" max="9742" width="10.42578125" style="6" customWidth="1"/>
    <col min="9743" max="9743" width="10.140625" style="6" customWidth="1"/>
    <col min="9744" max="9744" width="10.7109375" style="6" customWidth="1"/>
    <col min="9745" max="9745" width="7" style="6" customWidth="1"/>
    <col min="9746" max="9746" width="14.28515625" style="6" customWidth="1"/>
    <col min="9747" max="9747" width="6.7109375" style="6" customWidth="1"/>
    <col min="9748" max="9748" width="12.140625" style="6" customWidth="1"/>
    <col min="9749" max="9761" width="9.140625" style="6"/>
    <col min="9762" max="9762" width="13.7109375" style="6" customWidth="1"/>
    <col min="9763" max="9984" width="9.140625" style="6"/>
    <col min="9985" max="9985" width="7.5703125" style="6" customWidth="1"/>
    <col min="9986" max="9986" width="9.140625" style="6"/>
    <col min="9987" max="9987" width="9.85546875" style="6" customWidth="1"/>
    <col min="9988" max="9988" width="9.140625" style="6"/>
    <col min="9989" max="9989" width="10.7109375" style="6" customWidth="1"/>
    <col min="9990" max="9990" width="10" style="6" customWidth="1"/>
    <col min="9991" max="9991" width="9.140625" style="6"/>
    <col min="9992" max="9992" width="11.140625" style="6" customWidth="1"/>
    <col min="9993" max="9993" width="10.28515625" style="6" customWidth="1"/>
    <col min="9994" max="9994" width="9.140625" style="6"/>
    <col min="9995" max="9995" width="10.5703125" style="6" customWidth="1"/>
    <col min="9996" max="9996" width="10" style="6" customWidth="1"/>
    <col min="9997" max="9997" width="9.140625" style="6"/>
    <col min="9998" max="9998" width="10.42578125" style="6" customWidth="1"/>
    <col min="9999" max="9999" width="10.140625" style="6" customWidth="1"/>
    <col min="10000" max="10000" width="10.7109375" style="6" customWidth="1"/>
    <col min="10001" max="10001" width="7" style="6" customWidth="1"/>
    <col min="10002" max="10002" width="14.28515625" style="6" customWidth="1"/>
    <col min="10003" max="10003" width="6.7109375" style="6" customWidth="1"/>
    <col min="10004" max="10004" width="12.140625" style="6" customWidth="1"/>
    <col min="10005" max="10017" width="9.140625" style="6"/>
    <col min="10018" max="10018" width="13.7109375" style="6" customWidth="1"/>
    <col min="10019" max="10240" width="9.140625" style="6"/>
    <col min="10241" max="10241" width="7.5703125" style="6" customWidth="1"/>
    <col min="10242" max="10242" width="9.140625" style="6"/>
    <col min="10243" max="10243" width="9.85546875" style="6" customWidth="1"/>
    <col min="10244" max="10244" width="9.140625" style="6"/>
    <col min="10245" max="10245" width="10.7109375" style="6" customWidth="1"/>
    <col min="10246" max="10246" width="10" style="6" customWidth="1"/>
    <col min="10247" max="10247" width="9.140625" style="6"/>
    <col min="10248" max="10248" width="11.140625" style="6" customWidth="1"/>
    <col min="10249" max="10249" width="10.28515625" style="6" customWidth="1"/>
    <col min="10250" max="10250" width="9.140625" style="6"/>
    <col min="10251" max="10251" width="10.5703125" style="6" customWidth="1"/>
    <col min="10252" max="10252" width="10" style="6" customWidth="1"/>
    <col min="10253" max="10253" width="9.140625" style="6"/>
    <col min="10254" max="10254" width="10.42578125" style="6" customWidth="1"/>
    <col min="10255" max="10255" width="10.140625" style="6" customWidth="1"/>
    <col min="10256" max="10256" width="10.7109375" style="6" customWidth="1"/>
    <col min="10257" max="10257" width="7" style="6" customWidth="1"/>
    <col min="10258" max="10258" width="14.28515625" style="6" customWidth="1"/>
    <col min="10259" max="10259" width="6.7109375" style="6" customWidth="1"/>
    <col min="10260" max="10260" width="12.140625" style="6" customWidth="1"/>
    <col min="10261" max="10273" width="9.140625" style="6"/>
    <col min="10274" max="10274" width="13.7109375" style="6" customWidth="1"/>
    <col min="10275" max="10496" width="9.140625" style="6"/>
    <col min="10497" max="10497" width="7.5703125" style="6" customWidth="1"/>
    <col min="10498" max="10498" width="9.140625" style="6"/>
    <col min="10499" max="10499" width="9.85546875" style="6" customWidth="1"/>
    <col min="10500" max="10500" width="9.140625" style="6"/>
    <col min="10501" max="10501" width="10.7109375" style="6" customWidth="1"/>
    <col min="10502" max="10502" width="10" style="6" customWidth="1"/>
    <col min="10503" max="10503" width="9.140625" style="6"/>
    <col min="10504" max="10504" width="11.140625" style="6" customWidth="1"/>
    <col min="10505" max="10505" width="10.28515625" style="6" customWidth="1"/>
    <col min="10506" max="10506" width="9.140625" style="6"/>
    <col min="10507" max="10507" width="10.5703125" style="6" customWidth="1"/>
    <col min="10508" max="10508" width="10" style="6" customWidth="1"/>
    <col min="10509" max="10509" width="9.140625" style="6"/>
    <col min="10510" max="10510" width="10.42578125" style="6" customWidth="1"/>
    <col min="10511" max="10511" width="10.140625" style="6" customWidth="1"/>
    <col min="10512" max="10512" width="10.7109375" style="6" customWidth="1"/>
    <col min="10513" max="10513" width="7" style="6" customWidth="1"/>
    <col min="10514" max="10514" width="14.28515625" style="6" customWidth="1"/>
    <col min="10515" max="10515" width="6.7109375" style="6" customWidth="1"/>
    <col min="10516" max="10516" width="12.140625" style="6" customWidth="1"/>
    <col min="10517" max="10529" width="9.140625" style="6"/>
    <col min="10530" max="10530" width="13.7109375" style="6" customWidth="1"/>
    <col min="10531" max="10752" width="9.140625" style="6"/>
    <col min="10753" max="10753" width="7.5703125" style="6" customWidth="1"/>
    <col min="10754" max="10754" width="9.140625" style="6"/>
    <col min="10755" max="10755" width="9.85546875" style="6" customWidth="1"/>
    <col min="10756" max="10756" width="9.140625" style="6"/>
    <col min="10757" max="10757" width="10.7109375" style="6" customWidth="1"/>
    <col min="10758" max="10758" width="10" style="6" customWidth="1"/>
    <col min="10759" max="10759" width="9.140625" style="6"/>
    <col min="10760" max="10760" width="11.140625" style="6" customWidth="1"/>
    <col min="10761" max="10761" width="10.28515625" style="6" customWidth="1"/>
    <col min="10762" max="10762" width="9.140625" style="6"/>
    <col min="10763" max="10763" width="10.5703125" style="6" customWidth="1"/>
    <col min="10764" max="10764" width="10" style="6" customWidth="1"/>
    <col min="10765" max="10765" width="9.140625" style="6"/>
    <col min="10766" max="10766" width="10.42578125" style="6" customWidth="1"/>
    <col min="10767" max="10767" width="10.140625" style="6" customWidth="1"/>
    <col min="10768" max="10768" width="10.7109375" style="6" customWidth="1"/>
    <col min="10769" max="10769" width="7" style="6" customWidth="1"/>
    <col min="10770" max="10770" width="14.28515625" style="6" customWidth="1"/>
    <col min="10771" max="10771" width="6.7109375" style="6" customWidth="1"/>
    <col min="10772" max="10772" width="12.140625" style="6" customWidth="1"/>
    <col min="10773" max="10785" width="9.140625" style="6"/>
    <col min="10786" max="10786" width="13.7109375" style="6" customWidth="1"/>
    <col min="10787" max="11008" width="9.140625" style="6"/>
    <col min="11009" max="11009" width="7.5703125" style="6" customWidth="1"/>
    <col min="11010" max="11010" width="9.140625" style="6"/>
    <col min="11011" max="11011" width="9.85546875" style="6" customWidth="1"/>
    <col min="11012" max="11012" width="9.140625" style="6"/>
    <col min="11013" max="11013" width="10.7109375" style="6" customWidth="1"/>
    <col min="11014" max="11014" width="10" style="6" customWidth="1"/>
    <col min="11015" max="11015" width="9.140625" style="6"/>
    <col min="11016" max="11016" width="11.140625" style="6" customWidth="1"/>
    <col min="11017" max="11017" width="10.28515625" style="6" customWidth="1"/>
    <col min="11018" max="11018" width="9.140625" style="6"/>
    <col min="11019" max="11019" width="10.5703125" style="6" customWidth="1"/>
    <col min="11020" max="11020" width="10" style="6" customWidth="1"/>
    <col min="11021" max="11021" width="9.140625" style="6"/>
    <col min="11022" max="11022" width="10.42578125" style="6" customWidth="1"/>
    <col min="11023" max="11023" width="10.140625" style="6" customWidth="1"/>
    <col min="11024" max="11024" width="10.7109375" style="6" customWidth="1"/>
    <col min="11025" max="11025" width="7" style="6" customWidth="1"/>
    <col min="11026" max="11026" width="14.28515625" style="6" customWidth="1"/>
    <col min="11027" max="11027" width="6.7109375" style="6" customWidth="1"/>
    <col min="11028" max="11028" width="12.140625" style="6" customWidth="1"/>
    <col min="11029" max="11041" width="9.140625" style="6"/>
    <col min="11042" max="11042" width="13.7109375" style="6" customWidth="1"/>
    <col min="11043" max="11264" width="9.140625" style="6"/>
    <col min="11265" max="11265" width="7.5703125" style="6" customWidth="1"/>
    <col min="11266" max="11266" width="9.140625" style="6"/>
    <col min="11267" max="11267" width="9.85546875" style="6" customWidth="1"/>
    <col min="11268" max="11268" width="9.140625" style="6"/>
    <col min="11269" max="11269" width="10.7109375" style="6" customWidth="1"/>
    <col min="11270" max="11270" width="10" style="6" customWidth="1"/>
    <col min="11271" max="11271" width="9.140625" style="6"/>
    <col min="11272" max="11272" width="11.140625" style="6" customWidth="1"/>
    <col min="11273" max="11273" width="10.28515625" style="6" customWidth="1"/>
    <col min="11274" max="11274" width="9.140625" style="6"/>
    <col min="11275" max="11275" width="10.5703125" style="6" customWidth="1"/>
    <col min="11276" max="11276" width="10" style="6" customWidth="1"/>
    <col min="11277" max="11277" width="9.140625" style="6"/>
    <col min="11278" max="11278" width="10.42578125" style="6" customWidth="1"/>
    <col min="11279" max="11279" width="10.140625" style="6" customWidth="1"/>
    <col min="11280" max="11280" width="10.7109375" style="6" customWidth="1"/>
    <col min="11281" max="11281" width="7" style="6" customWidth="1"/>
    <col min="11282" max="11282" width="14.28515625" style="6" customWidth="1"/>
    <col min="11283" max="11283" width="6.7109375" style="6" customWidth="1"/>
    <col min="11284" max="11284" width="12.140625" style="6" customWidth="1"/>
    <col min="11285" max="11297" width="9.140625" style="6"/>
    <col min="11298" max="11298" width="13.7109375" style="6" customWidth="1"/>
    <col min="11299" max="11520" width="9.140625" style="6"/>
    <col min="11521" max="11521" width="7.5703125" style="6" customWidth="1"/>
    <col min="11522" max="11522" width="9.140625" style="6"/>
    <col min="11523" max="11523" width="9.85546875" style="6" customWidth="1"/>
    <col min="11524" max="11524" width="9.140625" style="6"/>
    <col min="11525" max="11525" width="10.7109375" style="6" customWidth="1"/>
    <col min="11526" max="11526" width="10" style="6" customWidth="1"/>
    <col min="11527" max="11527" width="9.140625" style="6"/>
    <col min="11528" max="11528" width="11.140625" style="6" customWidth="1"/>
    <col min="11529" max="11529" width="10.28515625" style="6" customWidth="1"/>
    <col min="11530" max="11530" width="9.140625" style="6"/>
    <col min="11531" max="11531" width="10.5703125" style="6" customWidth="1"/>
    <col min="11532" max="11532" width="10" style="6" customWidth="1"/>
    <col min="11533" max="11533" width="9.140625" style="6"/>
    <col min="11534" max="11534" width="10.42578125" style="6" customWidth="1"/>
    <col min="11535" max="11535" width="10.140625" style="6" customWidth="1"/>
    <col min="11536" max="11536" width="10.7109375" style="6" customWidth="1"/>
    <col min="11537" max="11537" width="7" style="6" customWidth="1"/>
    <col min="11538" max="11538" width="14.28515625" style="6" customWidth="1"/>
    <col min="11539" max="11539" width="6.7109375" style="6" customWidth="1"/>
    <col min="11540" max="11540" width="12.140625" style="6" customWidth="1"/>
    <col min="11541" max="11553" width="9.140625" style="6"/>
    <col min="11554" max="11554" width="13.7109375" style="6" customWidth="1"/>
    <col min="11555" max="11776" width="9.140625" style="6"/>
    <col min="11777" max="11777" width="7.5703125" style="6" customWidth="1"/>
    <col min="11778" max="11778" width="9.140625" style="6"/>
    <col min="11779" max="11779" width="9.85546875" style="6" customWidth="1"/>
    <col min="11780" max="11780" width="9.140625" style="6"/>
    <col min="11781" max="11781" width="10.7109375" style="6" customWidth="1"/>
    <col min="11782" max="11782" width="10" style="6" customWidth="1"/>
    <col min="11783" max="11783" width="9.140625" style="6"/>
    <col min="11784" max="11784" width="11.140625" style="6" customWidth="1"/>
    <col min="11785" max="11785" width="10.28515625" style="6" customWidth="1"/>
    <col min="11786" max="11786" width="9.140625" style="6"/>
    <col min="11787" max="11787" width="10.5703125" style="6" customWidth="1"/>
    <col min="11788" max="11788" width="10" style="6" customWidth="1"/>
    <col min="11789" max="11789" width="9.140625" style="6"/>
    <col min="11790" max="11790" width="10.42578125" style="6" customWidth="1"/>
    <col min="11791" max="11791" width="10.140625" style="6" customWidth="1"/>
    <col min="11792" max="11792" width="10.7109375" style="6" customWidth="1"/>
    <col min="11793" max="11793" width="7" style="6" customWidth="1"/>
    <col min="11794" max="11794" width="14.28515625" style="6" customWidth="1"/>
    <col min="11795" max="11795" width="6.7109375" style="6" customWidth="1"/>
    <col min="11796" max="11796" width="12.140625" style="6" customWidth="1"/>
    <col min="11797" max="11809" width="9.140625" style="6"/>
    <col min="11810" max="11810" width="13.7109375" style="6" customWidth="1"/>
    <col min="11811" max="12032" width="9.140625" style="6"/>
    <col min="12033" max="12033" width="7.5703125" style="6" customWidth="1"/>
    <col min="12034" max="12034" width="9.140625" style="6"/>
    <col min="12035" max="12035" width="9.85546875" style="6" customWidth="1"/>
    <col min="12036" max="12036" width="9.140625" style="6"/>
    <col min="12037" max="12037" width="10.7109375" style="6" customWidth="1"/>
    <col min="12038" max="12038" width="10" style="6" customWidth="1"/>
    <col min="12039" max="12039" width="9.140625" style="6"/>
    <col min="12040" max="12040" width="11.140625" style="6" customWidth="1"/>
    <col min="12041" max="12041" width="10.28515625" style="6" customWidth="1"/>
    <col min="12042" max="12042" width="9.140625" style="6"/>
    <col min="12043" max="12043" width="10.5703125" style="6" customWidth="1"/>
    <col min="12044" max="12044" width="10" style="6" customWidth="1"/>
    <col min="12045" max="12045" width="9.140625" style="6"/>
    <col min="12046" max="12046" width="10.42578125" style="6" customWidth="1"/>
    <col min="12047" max="12047" width="10.140625" style="6" customWidth="1"/>
    <col min="12048" max="12048" width="10.7109375" style="6" customWidth="1"/>
    <col min="12049" max="12049" width="7" style="6" customWidth="1"/>
    <col min="12050" max="12050" width="14.28515625" style="6" customWidth="1"/>
    <col min="12051" max="12051" width="6.7109375" style="6" customWidth="1"/>
    <col min="12052" max="12052" width="12.140625" style="6" customWidth="1"/>
    <col min="12053" max="12065" width="9.140625" style="6"/>
    <col min="12066" max="12066" width="13.7109375" style="6" customWidth="1"/>
    <col min="12067" max="12288" width="9.140625" style="6"/>
    <col min="12289" max="12289" width="7.5703125" style="6" customWidth="1"/>
    <col min="12290" max="12290" width="9.140625" style="6"/>
    <col min="12291" max="12291" width="9.85546875" style="6" customWidth="1"/>
    <col min="12292" max="12292" width="9.140625" style="6"/>
    <col min="12293" max="12293" width="10.7109375" style="6" customWidth="1"/>
    <col min="12294" max="12294" width="10" style="6" customWidth="1"/>
    <col min="12295" max="12295" width="9.140625" style="6"/>
    <col min="12296" max="12296" width="11.140625" style="6" customWidth="1"/>
    <col min="12297" max="12297" width="10.28515625" style="6" customWidth="1"/>
    <col min="12298" max="12298" width="9.140625" style="6"/>
    <col min="12299" max="12299" width="10.5703125" style="6" customWidth="1"/>
    <col min="12300" max="12300" width="10" style="6" customWidth="1"/>
    <col min="12301" max="12301" width="9.140625" style="6"/>
    <col min="12302" max="12302" width="10.42578125" style="6" customWidth="1"/>
    <col min="12303" max="12303" width="10.140625" style="6" customWidth="1"/>
    <col min="12304" max="12304" width="10.7109375" style="6" customWidth="1"/>
    <col min="12305" max="12305" width="7" style="6" customWidth="1"/>
    <col min="12306" max="12306" width="14.28515625" style="6" customWidth="1"/>
    <col min="12307" max="12307" width="6.7109375" style="6" customWidth="1"/>
    <col min="12308" max="12308" width="12.140625" style="6" customWidth="1"/>
    <col min="12309" max="12321" width="9.140625" style="6"/>
    <col min="12322" max="12322" width="13.7109375" style="6" customWidth="1"/>
    <col min="12323" max="12544" width="9.140625" style="6"/>
    <col min="12545" max="12545" width="7.5703125" style="6" customWidth="1"/>
    <col min="12546" max="12546" width="9.140625" style="6"/>
    <col min="12547" max="12547" width="9.85546875" style="6" customWidth="1"/>
    <col min="12548" max="12548" width="9.140625" style="6"/>
    <col min="12549" max="12549" width="10.7109375" style="6" customWidth="1"/>
    <col min="12550" max="12550" width="10" style="6" customWidth="1"/>
    <col min="12551" max="12551" width="9.140625" style="6"/>
    <col min="12552" max="12552" width="11.140625" style="6" customWidth="1"/>
    <col min="12553" max="12553" width="10.28515625" style="6" customWidth="1"/>
    <col min="12554" max="12554" width="9.140625" style="6"/>
    <col min="12555" max="12555" width="10.5703125" style="6" customWidth="1"/>
    <col min="12556" max="12556" width="10" style="6" customWidth="1"/>
    <col min="12557" max="12557" width="9.140625" style="6"/>
    <col min="12558" max="12558" width="10.42578125" style="6" customWidth="1"/>
    <col min="12559" max="12559" width="10.140625" style="6" customWidth="1"/>
    <col min="12560" max="12560" width="10.7109375" style="6" customWidth="1"/>
    <col min="12561" max="12561" width="7" style="6" customWidth="1"/>
    <col min="12562" max="12562" width="14.28515625" style="6" customWidth="1"/>
    <col min="12563" max="12563" width="6.7109375" style="6" customWidth="1"/>
    <col min="12564" max="12564" width="12.140625" style="6" customWidth="1"/>
    <col min="12565" max="12577" width="9.140625" style="6"/>
    <col min="12578" max="12578" width="13.7109375" style="6" customWidth="1"/>
    <col min="12579" max="12800" width="9.140625" style="6"/>
    <col min="12801" max="12801" width="7.5703125" style="6" customWidth="1"/>
    <col min="12802" max="12802" width="9.140625" style="6"/>
    <col min="12803" max="12803" width="9.85546875" style="6" customWidth="1"/>
    <col min="12804" max="12804" width="9.140625" style="6"/>
    <col min="12805" max="12805" width="10.7109375" style="6" customWidth="1"/>
    <col min="12806" max="12806" width="10" style="6" customWidth="1"/>
    <col min="12807" max="12807" width="9.140625" style="6"/>
    <col min="12808" max="12808" width="11.140625" style="6" customWidth="1"/>
    <col min="12809" max="12809" width="10.28515625" style="6" customWidth="1"/>
    <col min="12810" max="12810" width="9.140625" style="6"/>
    <col min="12811" max="12811" width="10.5703125" style="6" customWidth="1"/>
    <col min="12812" max="12812" width="10" style="6" customWidth="1"/>
    <col min="12813" max="12813" width="9.140625" style="6"/>
    <col min="12814" max="12814" width="10.42578125" style="6" customWidth="1"/>
    <col min="12815" max="12815" width="10.140625" style="6" customWidth="1"/>
    <col min="12816" max="12816" width="10.7109375" style="6" customWidth="1"/>
    <col min="12817" max="12817" width="7" style="6" customWidth="1"/>
    <col min="12818" max="12818" width="14.28515625" style="6" customWidth="1"/>
    <col min="12819" max="12819" width="6.7109375" style="6" customWidth="1"/>
    <col min="12820" max="12820" width="12.140625" style="6" customWidth="1"/>
    <col min="12821" max="12833" width="9.140625" style="6"/>
    <col min="12834" max="12834" width="13.7109375" style="6" customWidth="1"/>
    <col min="12835" max="13056" width="9.140625" style="6"/>
    <col min="13057" max="13057" width="7.5703125" style="6" customWidth="1"/>
    <col min="13058" max="13058" width="9.140625" style="6"/>
    <col min="13059" max="13059" width="9.85546875" style="6" customWidth="1"/>
    <col min="13060" max="13060" width="9.140625" style="6"/>
    <col min="13061" max="13061" width="10.7109375" style="6" customWidth="1"/>
    <col min="13062" max="13062" width="10" style="6" customWidth="1"/>
    <col min="13063" max="13063" width="9.140625" style="6"/>
    <col min="13064" max="13064" width="11.140625" style="6" customWidth="1"/>
    <col min="13065" max="13065" width="10.28515625" style="6" customWidth="1"/>
    <col min="13066" max="13066" width="9.140625" style="6"/>
    <col min="13067" max="13067" width="10.5703125" style="6" customWidth="1"/>
    <col min="13068" max="13068" width="10" style="6" customWidth="1"/>
    <col min="13069" max="13069" width="9.140625" style="6"/>
    <col min="13070" max="13070" width="10.42578125" style="6" customWidth="1"/>
    <col min="13071" max="13071" width="10.140625" style="6" customWidth="1"/>
    <col min="13072" max="13072" width="10.7109375" style="6" customWidth="1"/>
    <col min="13073" max="13073" width="7" style="6" customWidth="1"/>
    <col min="13074" max="13074" width="14.28515625" style="6" customWidth="1"/>
    <col min="13075" max="13075" width="6.7109375" style="6" customWidth="1"/>
    <col min="13076" max="13076" width="12.140625" style="6" customWidth="1"/>
    <col min="13077" max="13089" width="9.140625" style="6"/>
    <col min="13090" max="13090" width="13.7109375" style="6" customWidth="1"/>
    <col min="13091" max="13312" width="9.140625" style="6"/>
    <col min="13313" max="13313" width="7.5703125" style="6" customWidth="1"/>
    <col min="13314" max="13314" width="9.140625" style="6"/>
    <col min="13315" max="13315" width="9.85546875" style="6" customWidth="1"/>
    <col min="13316" max="13316" width="9.140625" style="6"/>
    <col min="13317" max="13317" width="10.7109375" style="6" customWidth="1"/>
    <col min="13318" max="13318" width="10" style="6" customWidth="1"/>
    <col min="13319" max="13319" width="9.140625" style="6"/>
    <col min="13320" max="13320" width="11.140625" style="6" customWidth="1"/>
    <col min="13321" max="13321" width="10.28515625" style="6" customWidth="1"/>
    <col min="13322" max="13322" width="9.140625" style="6"/>
    <col min="13323" max="13323" width="10.5703125" style="6" customWidth="1"/>
    <col min="13324" max="13324" width="10" style="6" customWidth="1"/>
    <col min="13325" max="13325" width="9.140625" style="6"/>
    <col min="13326" max="13326" width="10.42578125" style="6" customWidth="1"/>
    <col min="13327" max="13327" width="10.140625" style="6" customWidth="1"/>
    <col min="13328" max="13328" width="10.7109375" style="6" customWidth="1"/>
    <col min="13329" max="13329" width="7" style="6" customWidth="1"/>
    <col min="13330" max="13330" width="14.28515625" style="6" customWidth="1"/>
    <col min="13331" max="13331" width="6.7109375" style="6" customWidth="1"/>
    <col min="13332" max="13332" width="12.140625" style="6" customWidth="1"/>
    <col min="13333" max="13345" width="9.140625" style="6"/>
    <col min="13346" max="13346" width="13.7109375" style="6" customWidth="1"/>
    <col min="13347" max="13568" width="9.140625" style="6"/>
    <col min="13569" max="13569" width="7.5703125" style="6" customWidth="1"/>
    <col min="13570" max="13570" width="9.140625" style="6"/>
    <col min="13571" max="13571" width="9.85546875" style="6" customWidth="1"/>
    <col min="13572" max="13572" width="9.140625" style="6"/>
    <col min="13573" max="13573" width="10.7109375" style="6" customWidth="1"/>
    <col min="13574" max="13574" width="10" style="6" customWidth="1"/>
    <col min="13575" max="13575" width="9.140625" style="6"/>
    <col min="13576" max="13576" width="11.140625" style="6" customWidth="1"/>
    <col min="13577" max="13577" width="10.28515625" style="6" customWidth="1"/>
    <col min="13578" max="13578" width="9.140625" style="6"/>
    <col min="13579" max="13579" width="10.5703125" style="6" customWidth="1"/>
    <col min="13580" max="13580" width="10" style="6" customWidth="1"/>
    <col min="13581" max="13581" width="9.140625" style="6"/>
    <col min="13582" max="13582" width="10.42578125" style="6" customWidth="1"/>
    <col min="13583" max="13583" width="10.140625" style="6" customWidth="1"/>
    <col min="13584" max="13584" width="10.7109375" style="6" customWidth="1"/>
    <col min="13585" max="13585" width="7" style="6" customWidth="1"/>
    <col min="13586" max="13586" width="14.28515625" style="6" customWidth="1"/>
    <col min="13587" max="13587" width="6.7109375" style="6" customWidth="1"/>
    <col min="13588" max="13588" width="12.140625" style="6" customWidth="1"/>
    <col min="13589" max="13601" width="9.140625" style="6"/>
    <col min="13602" max="13602" width="13.7109375" style="6" customWidth="1"/>
    <col min="13603" max="13824" width="9.140625" style="6"/>
    <col min="13825" max="13825" width="7.5703125" style="6" customWidth="1"/>
    <col min="13826" max="13826" width="9.140625" style="6"/>
    <col min="13827" max="13827" width="9.85546875" style="6" customWidth="1"/>
    <col min="13828" max="13828" width="9.140625" style="6"/>
    <col min="13829" max="13829" width="10.7109375" style="6" customWidth="1"/>
    <col min="13830" max="13830" width="10" style="6" customWidth="1"/>
    <col min="13831" max="13831" width="9.140625" style="6"/>
    <col min="13832" max="13832" width="11.140625" style="6" customWidth="1"/>
    <col min="13833" max="13833" width="10.28515625" style="6" customWidth="1"/>
    <col min="13834" max="13834" width="9.140625" style="6"/>
    <col min="13835" max="13835" width="10.5703125" style="6" customWidth="1"/>
    <col min="13836" max="13836" width="10" style="6" customWidth="1"/>
    <col min="13837" max="13837" width="9.140625" style="6"/>
    <col min="13838" max="13838" width="10.42578125" style="6" customWidth="1"/>
    <col min="13839" max="13839" width="10.140625" style="6" customWidth="1"/>
    <col min="13840" max="13840" width="10.7109375" style="6" customWidth="1"/>
    <col min="13841" max="13841" width="7" style="6" customWidth="1"/>
    <col min="13842" max="13842" width="14.28515625" style="6" customWidth="1"/>
    <col min="13843" max="13843" width="6.7109375" style="6" customWidth="1"/>
    <col min="13844" max="13844" width="12.140625" style="6" customWidth="1"/>
    <col min="13845" max="13857" width="9.140625" style="6"/>
    <col min="13858" max="13858" width="13.7109375" style="6" customWidth="1"/>
    <col min="13859" max="14080" width="9.140625" style="6"/>
    <col min="14081" max="14081" width="7.5703125" style="6" customWidth="1"/>
    <col min="14082" max="14082" width="9.140625" style="6"/>
    <col min="14083" max="14083" width="9.85546875" style="6" customWidth="1"/>
    <col min="14084" max="14084" width="9.140625" style="6"/>
    <col min="14085" max="14085" width="10.7109375" style="6" customWidth="1"/>
    <col min="14086" max="14086" width="10" style="6" customWidth="1"/>
    <col min="14087" max="14087" width="9.140625" style="6"/>
    <col min="14088" max="14088" width="11.140625" style="6" customWidth="1"/>
    <col min="14089" max="14089" width="10.28515625" style="6" customWidth="1"/>
    <col min="14090" max="14090" width="9.140625" style="6"/>
    <col min="14091" max="14091" width="10.5703125" style="6" customWidth="1"/>
    <col min="14092" max="14092" width="10" style="6" customWidth="1"/>
    <col min="14093" max="14093" width="9.140625" style="6"/>
    <col min="14094" max="14094" width="10.42578125" style="6" customWidth="1"/>
    <col min="14095" max="14095" width="10.140625" style="6" customWidth="1"/>
    <col min="14096" max="14096" width="10.7109375" style="6" customWidth="1"/>
    <col min="14097" max="14097" width="7" style="6" customWidth="1"/>
    <col min="14098" max="14098" width="14.28515625" style="6" customWidth="1"/>
    <col min="14099" max="14099" width="6.7109375" style="6" customWidth="1"/>
    <col min="14100" max="14100" width="12.140625" style="6" customWidth="1"/>
    <col min="14101" max="14113" width="9.140625" style="6"/>
    <col min="14114" max="14114" width="13.7109375" style="6" customWidth="1"/>
    <col min="14115" max="14336" width="9.140625" style="6"/>
    <col min="14337" max="14337" width="7.5703125" style="6" customWidth="1"/>
    <col min="14338" max="14338" width="9.140625" style="6"/>
    <col min="14339" max="14339" width="9.85546875" style="6" customWidth="1"/>
    <col min="14340" max="14340" width="9.140625" style="6"/>
    <col min="14341" max="14341" width="10.7109375" style="6" customWidth="1"/>
    <col min="14342" max="14342" width="10" style="6" customWidth="1"/>
    <col min="14343" max="14343" width="9.140625" style="6"/>
    <col min="14344" max="14344" width="11.140625" style="6" customWidth="1"/>
    <col min="14345" max="14345" width="10.28515625" style="6" customWidth="1"/>
    <col min="14346" max="14346" width="9.140625" style="6"/>
    <col min="14347" max="14347" width="10.5703125" style="6" customWidth="1"/>
    <col min="14348" max="14348" width="10" style="6" customWidth="1"/>
    <col min="14349" max="14349" width="9.140625" style="6"/>
    <col min="14350" max="14350" width="10.42578125" style="6" customWidth="1"/>
    <col min="14351" max="14351" width="10.140625" style="6" customWidth="1"/>
    <col min="14352" max="14352" width="10.7109375" style="6" customWidth="1"/>
    <col min="14353" max="14353" width="7" style="6" customWidth="1"/>
    <col min="14354" max="14354" width="14.28515625" style="6" customWidth="1"/>
    <col min="14355" max="14355" width="6.7109375" style="6" customWidth="1"/>
    <col min="14356" max="14356" width="12.140625" style="6" customWidth="1"/>
    <col min="14357" max="14369" width="9.140625" style="6"/>
    <col min="14370" max="14370" width="13.7109375" style="6" customWidth="1"/>
    <col min="14371" max="14592" width="9.140625" style="6"/>
    <col min="14593" max="14593" width="7.5703125" style="6" customWidth="1"/>
    <col min="14594" max="14594" width="9.140625" style="6"/>
    <col min="14595" max="14595" width="9.85546875" style="6" customWidth="1"/>
    <col min="14596" max="14596" width="9.140625" style="6"/>
    <col min="14597" max="14597" width="10.7109375" style="6" customWidth="1"/>
    <col min="14598" max="14598" width="10" style="6" customWidth="1"/>
    <col min="14599" max="14599" width="9.140625" style="6"/>
    <col min="14600" max="14600" width="11.140625" style="6" customWidth="1"/>
    <col min="14601" max="14601" width="10.28515625" style="6" customWidth="1"/>
    <col min="14602" max="14602" width="9.140625" style="6"/>
    <col min="14603" max="14603" width="10.5703125" style="6" customWidth="1"/>
    <col min="14604" max="14604" width="10" style="6" customWidth="1"/>
    <col min="14605" max="14605" width="9.140625" style="6"/>
    <col min="14606" max="14606" width="10.42578125" style="6" customWidth="1"/>
    <col min="14607" max="14607" width="10.140625" style="6" customWidth="1"/>
    <col min="14608" max="14608" width="10.7109375" style="6" customWidth="1"/>
    <col min="14609" max="14609" width="7" style="6" customWidth="1"/>
    <col min="14610" max="14610" width="14.28515625" style="6" customWidth="1"/>
    <col min="14611" max="14611" width="6.7109375" style="6" customWidth="1"/>
    <col min="14612" max="14612" width="12.140625" style="6" customWidth="1"/>
    <col min="14613" max="14625" width="9.140625" style="6"/>
    <col min="14626" max="14626" width="13.7109375" style="6" customWidth="1"/>
    <col min="14627" max="14848" width="9.140625" style="6"/>
    <col min="14849" max="14849" width="7.5703125" style="6" customWidth="1"/>
    <col min="14850" max="14850" width="9.140625" style="6"/>
    <col min="14851" max="14851" width="9.85546875" style="6" customWidth="1"/>
    <col min="14852" max="14852" width="9.140625" style="6"/>
    <col min="14853" max="14853" width="10.7109375" style="6" customWidth="1"/>
    <col min="14854" max="14854" width="10" style="6" customWidth="1"/>
    <col min="14855" max="14855" width="9.140625" style="6"/>
    <col min="14856" max="14856" width="11.140625" style="6" customWidth="1"/>
    <col min="14857" max="14857" width="10.28515625" style="6" customWidth="1"/>
    <col min="14858" max="14858" width="9.140625" style="6"/>
    <col min="14859" max="14859" width="10.5703125" style="6" customWidth="1"/>
    <col min="14860" max="14860" width="10" style="6" customWidth="1"/>
    <col min="14861" max="14861" width="9.140625" style="6"/>
    <col min="14862" max="14862" width="10.42578125" style="6" customWidth="1"/>
    <col min="14863" max="14863" width="10.140625" style="6" customWidth="1"/>
    <col min="14864" max="14864" width="10.7109375" style="6" customWidth="1"/>
    <col min="14865" max="14865" width="7" style="6" customWidth="1"/>
    <col min="14866" max="14866" width="14.28515625" style="6" customWidth="1"/>
    <col min="14867" max="14867" width="6.7109375" style="6" customWidth="1"/>
    <col min="14868" max="14868" width="12.140625" style="6" customWidth="1"/>
    <col min="14869" max="14881" width="9.140625" style="6"/>
    <col min="14882" max="14882" width="13.7109375" style="6" customWidth="1"/>
    <col min="14883" max="15104" width="9.140625" style="6"/>
    <col min="15105" max="15105" width="7.5703125" style="6" customWidth="1"/>
    <col min="15106" max="15106" width="9.140625" style="6"/>
    <col min="15107" max="15107" width="9.85546875" style="6" customWidth="1"/>
    <col min="15108" max="15108" width="9.140625" style="6"/>
    <col min="15109" max="15109" width="10.7109375" style="6" customWidth="1"/>
    <col min="15110" max="15110" width="10" style="6" customWidth="1"/>
    <col min="15111" max="15111" width="9.140625" style="6"/>
    <col min="15112" max="15112" width="11.140625" style="6" customWidth="1"/>
    <col min="15113" max="15113" width="10.28515625" style="6" customWidth="1"/>
    <col min="15114" max="15114" width="9.140625" style="6"/>
    <col min="15115" max="15115" width="10.5703125" style="6" customWidth="1"/>
    <col min="15116" max="15116" width="10" style="6" customWidth="1"/>
    <col min="15117" max="15117" width="9.140625" style="6"/>
    <col min="15118" max="15118" width="10.42578125" style="6" customWidth="1"/>
    <col min="15119" max="15119" width="10.140625" style="6" customWidth="1"/>
    <col min="15120" max="15120" width="10.7109375" style="6" customWidth="1"/>
    <col min="15121" max="15121" width="7" style="6" customWidth="1"/>
    <col min="15122" max="15122" width="14.28515625" style="6" customWidth="1"/>
    <col min="15123" max="15123" width="6.7109375" style="6" customWidth="1"/>
    <col min="15124" max="15124" width="12.140625" style="6" customWidth="1"/>
    <col min="15125" max="15137" width="9.140625" style="6"/>
    <col min="15138" max="15138" width="13.7109375" style="6" customWidth="1"/>
    <col min="15139" max="15360" width="9.140625" style="6"/>
    <col min="15361" max="15361" width="7.5703125" style="6" customWidth="1"/>
    <col min="15362" max="15362" width="9.140625" style="6"/>
    <col min="15363" max="15363" width="9.85546875" style="6" customWidth="1"/>
    <col min="15364" max="15364" width="9.140625" style="6"/>
    <col min="15365" max="15365" width="10.7109375" style="6" customWidth="1"/>
    <col min="15366" max="15366" width="10" style="6" customWidth="1"/>
    <col min="15367" max="15367" width="9.140625" style="6"/>
    <col min="15368" max="15368" width="11.140625" style="6" customWidth="1"/>
    <col min="15369" max="15369" width="10.28515625" style="6" customWidth="1"/>
    <col min="15370" max="15370" width="9.140625" style="6"/>
    <col min="15371" max="15371" width="10.5703125" style="6" customWidth="1"/>
    <col min="15372" max="15372" width="10" style="6" customWidth="1"/>
    <col min="15373" max="15373" width="9.140625" style="6"/>
    <col min="15374" max="15374" width="10.42578125" style="6" customWidth="1"/>
    <col min="15375" max="15375" width="10.140625" style="6" customWidth="1"/>
    <col min="15376" max="15376" width="10.7109375" style="6" customWidth="1"/>
    <col min="15377" max="15377" width="7" style="6" customWidth="1"/>
    <col min="15378" max="15378" width="14.28515625" style="6" customWidth="1"/>
    <col min="15379" max="15379" width="6.7109375" style="6" customWidth="1"/>
    <col min="15380" max="15380" width="12.140625" style="6" customWidth="1"/>
    <col min="15381" max="15393" width="9.140625" style="6"/>
    <col min="15394" max="15394" width="13.7109375" style="6" customWidth="1"/>
    <col min="15395" max="15616" width="9.140625" style="6"/>
    <col min="15617" max="15617" width="7.5703125" style="6" customWidth="1"/>
    <col min="15618" max="15618" width="9.140625" style="6"/>
    <col min="15619" max="15619" width="9.85546875" style="6" customWidth="1"/>
    <col min="15620" max="15620" width="9.140625" style="6"/>
    <col min="15621" max="15621" width="10.7109375" style="6" customWidth="1"/>
    <col min="15622" max="15622" width="10" style="6" customWidth="1"/>
    <col min="15623" max="15623" width="9.140625" style="6"/>
    <col min="15624" max="15624" width="11.140625" style="6" customWidth="1"/>
    <col min="15625" max="15625" width="10.28515625" style="6" customWidth="1"/>
    <col min="15626" max="15626" width="9.140625" style="6"/>
    <col min="15627" max="15627" width="10.5703125" style="6" customWidth="1"/>
    <col min="15628" max="15628" width="10" style="6" customWidth="1"/>
    <col min="15629" max="15629" width="9.140625" style="6"/>
    <col min="15630" max="15630" width="10.42578125" style="6" customWidth="1"/>
    <col min="15631" max="15631" width="10.140625" style="6" customWidth="1"/>
    <col min="15632" max="15632" width="10.7109375" style="6" customWidth="1"/>
    <col min="15633" max="15633" width="7" style="6" customWidth="1"/>
    <col min="15634" max="15634" width="14.28515625" style="6" customWidth="1"/>
    <col min="15635" max="15635" width="6.7109375" style="6" customWidth="1"/>
    <col min="15636" max="15636" width="12.140625" style="6" customWidth="1"/>
    <col min="15637" max="15649" width="9.140625" style="6"/>
    <col min="15650" max="15650" width="13.7109375" style="6" customWidth="1"/>
    <col min="15651" max="15872" width="9.140625" style="6"/>
    <col min="15873" max="15873" width="7.5703125" style="6" customWidth="1"/>
    <col min="15874" max="15874" width="9.140625" style="6"/>
    <col min="15875" max="15875" width="9.85546875" style="6" customWidth="1"/>
    <col min="15876" max="15876" width="9.140625" style="6"/>
    <col min="15877" max="15877" width="10.7109375" style="6" customWidth="1"/>
    <col min="15878" max="15878" width="10" style="6" customWidth="1"/>
    <col min="15879" max="15879" width="9.140625" style="6"/>
    <col min="15880" max="15880" width="11.140625" style="6" customWidth="1"/>
    <col min="15881" max="15881" width="10.28515625" style="6" customWidth="1"/>
    <col min="15882" max="15882" width="9.140625" style="6"/>
    <col min="15883" max="15883" width="10.5703125" style="6" customWidth="1"/>
    <col min="15884" max="15884" width="10" style="6" customWidth="1"/>
    <col min="15885" max="15885" width="9.140625" style="6"/>
    <col min="15886" max="15886" width="10.42578125" style="6" customWidth="1"/>
    <col min="15887" max="15887" width="10.140625" style="6" customWidth="1"/>
    <col min="15888" max="15888" width="10.7109375" style="6" customWidth="1"/>
    <col min="15889" max="15889" width="7" style="6" customWidth="1"/>
    <col min="15890" max="15890" width="14.28515625" style="6" customWidth="1"/>
    <col min="15891" max="15891" width="6.7109375" style="6" customWidth="1"/>
    <col min="15892" max="15892" width="12.140625" style="6" customWidth="1"/>
    <col min="15893" max="15905" width="9.140625" style="6"/>
    <col min="15906" max="15906" width="13.7109375" style="6" customWidth="1"/>
    <col min="15907" max="16128" width="9.140625" style="6"/>
    <col min="16129" max="16129" width="7.5703125" style="6" customWidth="1"/>
    <col min="16130" max="16130" width="9.140625" style="6"/>
    <col min="16131" max="16131" width="9.85546875" style="6" customWidth="1"/>
    <col min="16132" max="16132" width="9.140625" style="6"/>
    <col min="16133" max="16133" width="10.7109375" style="6" customWidth="1"/>
    <col min="16134" max="16134" width="10" style="6" customWidth="1"/>
    <col min="16135" max="16135" width="9.140625" style="6"/>
    <col min="16136" max="16136" width="11.140625" style="6" customWidth="1"/>
    <col min="16137" max="16137" width="10.28515625" style="6" customWidth="1"/>
    <col min="16138" max="16138" width="9.140625" style="6"/>
    <col min="16139" max="16139" width="10.5703125" style="6" customWidth="1"/>
    <col min="16140" max="16140" width="10" style="6" customWidth="1"/>
    <col min="16141" max="16141" width="9.140625" style="6"/>
    <col min="16142" max="16142" width="10.42578125" style="6" customWidth="1"/>
    <col min="16143" max="16143" width="10.140625" style="6" customWidth="1"/>
    <col min="16144" max="16144" width="10.7109375" style="6" customWidth="1"/>
    <col min="16145" max="16145" width="7" style="6" customWidth="1"/>
    <col min="16146" max="16146" width="14.28515625" style="6" customWidth="1"/>
    <col min="16147" max="16147" width="6.7109375" style="6" customWidth="1"/>
    <col min="16148" max="16148" width="12.140625" style="6" customWidth="1"/>
    <col min="16149" max="16161" width="9.140625" style="6"/>
    <col min="16162" max="16162" width="13.7109375" style="6" customWidth="1"/>
    <col min="16163" max="16384" width="9.140625" style="6"/>
  </cols>
  <sheetData>
    <row r="1" spans="1:19" ht="21" customHeight="1" x14ac:dyDescent="0.2">
      <c r="A1" s="367" t="s">
        <v>210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</row>
    <row r="2" spans="1:19" ht="21" customHeight="1" x14ac:dyDescent="0.2">
      <c r="A2" s="368" t="s">
        <v>211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</row>
    <row r="3" spans="1:19" ht="21" customHeight="1" thickBot="1" x14ac:dyDescent="0.25">
      <c r="A3" s="433" t="s">
        <v>194</v>
      </c>
      <c r="B3" s="433"/>
      <c r="C3" s="433"/>
      <c r="D3" s="433"/>
      <c r="E3" s="78"/>
      <c r="F3" s="78"/>
      <c r="G3" s="24"/>
      <c r="H3" s="24"/>
      <c r="I3" s="24"/>
      <c r="J3" s="24"/>
      <c r="K3" s="24"/>
      <c r="L3" s="24"/>
      <c r="M3" s="24"/>
      <c r="N3" s="369"/>
      <c r="O3" s="369"/>
      <c r="P3" s="424" t="s">
        <v>169</v>
      </c>
      <c r="Q3" s="424"/>
      <c r="R3" s="424"/>
      <c r="S3" s="424"/>
    </row>
    <row r="4" spans="1:19" ht="23.25" customHeight="1" thickTop="1" x14ac:dyDescent="0.2">
      <c r="A4" s="370" t="s">
        <v>19</v>
      </c>
      <c r="B4" s="373" t="s">
        <v>85</v>
      </c>
      <c r="C4" s="376" t="s">
        <v>124</v>
      </c>
      <c r="D4" s="379" t="s">
        <v>125</v>
      </c>
      <c r="E4" s="379"/>
      <c r="F4" s="379"/>
      <c r="G4" s="379"/>
      <c r="H4" s="379"/>
      <c r="I4" s="379"/>
      <c r="J4" s="379"/>
      <c r="K4" s="379"/>
      <c r="L4" s="379"/>
      <c r="M4" s="380" t="s">
        <v>126</v>
      </c>
      <c r="N4" s="380"/>
      <c r="O4" s="380"/>
      <c r="P4" s="382" t="s">
        <v>127</v>
      </c>
      <c r="Q4" s="385" t="s">
        <v>128</v>
      </c>
      <c r="R4" s="388" t="s">
        <v>70</v>
      </c>
      <c r="S4" s="388" t="s">
        <v>129</v>
      </c>
    </row>
    <row r="5" spans="1:19" ht="23.25" customHeight="1" x14ac:dyDescent="0.2">
      <c r="A5" s="371"/>
      <c r="B5" s="374"/>
      <c r="C5" s="377"/>
      <c r="D5" s="393" t="s">
        <v>130</v>
      </c>
      <c r="E5" s="393"/>
      <c r="F5" s="393"/>
      <c r="G5" s="393" t="s">
        <v>167</v>
      </c>
      <c r="H5" s="393"/>
      <c r="I5" s="393"/>
      <c r="J5" s="393" t="s">
        <v>91</v>
      </c>
      <c r="K5" s="393"/>
      <c r="L5" s="393"/>
      <c r="M5" s="381"/>
      <c r="N5" s="381"/>
      <c r="O5" s="381"/>
      <c r="P5" s="383"/>
      <c r="Q5" s="386"/>
      <c r="R5" s="389"/>
      <c r="S5" s="391"/>
    </row>
    <row r="6" spans="1:19" ht="23.25" customHeight="1" x14ac:dyDescent="0.2">
      <c r="A6" s="371"/>
      <c r="B6" s="374"/>
      <c r="C6" s="377"/>
      <c r="D6" s="168" t="s">
        <v>131</v>
      </c>
      <c r="E6" s="168" t="s">
        <v>132</v>
      </c>
      <c r="F6" s="168" t="s">
        <v>133</v>
      </c>
      <c r="G6" s="168" t="s">
        <v>131</v>
      </c>
      <c r="H6" s="168" t="s">
        <v>132</v>
      </c>
      <c r="I6" s="168" t="s">
        <v>76</v>
      </c>
      <c r="J6" s="168" t="s">
        <v>134</v>
      </c>
      <c r="K6" s="168" t="s">
        <v>132</v>
      </c>
      <c r="L6" s="168" t="s">
        <v>76</v>
      </c>
      <c r="M6" s="168" t="s">
        <v>131</v>
      </c>
      <c r="N6" s="168" t="s">
        <v>135</v>
      </c>
      <c r="O6" s="168" t="s">
        <v>76</v>
      </c>
      <c r="P6" s="384"/>
      <c r="Q6" s="386"/>
      <c r="R6" s="389"/>
      <c r="S6" s="391"/>
    </row>
    <row r="7" spans="1:19" ht="23.25" customHeight="1" x14ac:dyDescent="0.2">
      <c r="A7" s="371"/>
      <c r="B7" s="374"/>
      <c r="C7" s="377"/>
      <c r="D7" s="393" t="s">
        <v>136</v>
      </c>
      <c r="E7" s="393"/>
      <c r="F7" s="393"/>
      <c r="G7" s="393"/>
      <c r="H7" s="393"/>
      <c r="I7" s="393"/>
      <c r="J7" s="394" t="s">
        <v>49</v>
      </c>
      <c r="K7" s="394"/>
      <c r="L7" s="394"/>
      <c r="M7" s="394" t="s">
        <v>137</v>
      </c>
      <c r="N7" s="394"/>
      <c r="O7" s="394"/>
      <c r="P7" s="395" t="s">
        <v>49</v>
      </c>
      <c r="Q7" s="386"/>
      <c r="R7" s="389"/>
      <c r="S7" s="391"/>
    </row>
    <row r="8" spans="1:19" ht="23.25" customHeight="1" x14ac:dyDescent="0.2">
      <c r="A8" s="371"/>
      <c r="B8" s="374"/>
      <c r="C8" s="377"/>
      <c r="D8" s="393" t="s">
        <v>138</v>
      </c>
      <c r="E8" s="393"/>
      <c r="F8" s="393"/>
      <c r="G8" s="393" t="s">
        <v>139</v>
      </c>
      <c r="H8" s="393"/>
      <c r="I8" s="393"/>
      <c r="J8" s="381"/>
      <c r="K8" s="381"/>
      <c r="L8" s="381"/>
      <c r="M8" s="381"/>
      <c r="N8" s="381"/>
      <c r="O8" s="381"/>
      <c r="P8" s="383"/>
      <c r="Q8" s="386"/>
      <c r="R8" s="389"/>
      <c r="S8" s="391"/>
    </row>
    <row r="9" spans="1:19" ht="23.25" customHeight="1" thickBot="1" x14ac:dyDescent="0.25">
      <c r="A9" s="372"/>
      <c r="B9" s="375"/>
      <c r="C9" s="378"/>
      <c r="D9" s="146" t="s">
        <v>140</v>
      </c>
      <c r="E9" s="146" t="s">
        <v>141</v>
      </c>
      <c r="F9" s="146" t="s">
        <v>49</v>
      </c>
      <c r="G9" s="146" t="s">
        <v>140</v>
      </c>
      <c r="H9" s="146" t="s">
        <v>141</v>
      </c>
      <c r="I9" s="146" t="s">
        <v>49</v>
      </c>
      <c r="J9" s="146" t="s">
        <v>140</v>
      </c>
      <c r="K9" s="146" t="s">
        <v>141</v>
      </c>
      <c r="L9" s="146" t="s">
        <v>49</v>
      </c>
      <c r="M9" s="146" t="s">
        <v>140</v>
      </c>
      <c r="N9" s="146" t="s">
        <v>141</v>
      </c>
      <c r="O9" s="146" t="s">
        <v>49</v>
      </c>
      <c r="P9" s="396"/>
      <c r="Q9" s="387"/>
      <c r="R9" s="390"/>
      <c r="S9" s="392"/>
    </row>
    <row r="10" spans="1:19" ht="25.5" customHeight="1" thickTop="1" x14ac:dyDescent="0.2">
      <c r="A10" s="400" t="s">
        <v>201</v>
      </c>
      <c r="B10" s="407" t="s">
        <v>87</v>
      </c>
      <c r="C10" s="147" t="s">
        <v>142</v>
      </c>
      <c r="D10" s="148">
        <v>31700</v>
      </c>
      <c r="E10" s="148">
        <v>9600</v>
      </c>
      <c r="F10" s="148">
        <f>D10+E10</f>
        <v>41300</v>
      </c>
      <c r="G10" s="148">
        <v>52142</v>
      </c>
      <c r="H10" s="148">
        <v>3600</v>
      </c>
      <c r="I10" s="148">
        <v>55742</v>
      </c>
      <c r="J10" s="148">
        <v>83842</v>
      </c>
      <c r="K10" s="148">
        <v>13200</v>
      </c>
      <c r="L10" s="148">
        <v>97042</v>
      </c>
      <c r="M10" s="148">
        <v>0</v>
      </c>
      <c r="N10" s="148">
        <v>0</v>
      </c>
      <c r="O10" s="148">
        <v>0</v>
      </c>
      <c r="P10" s="148">
        <v>97042</v>
      </c>
      <c r="Q10" s="149" t="s">
        <v>120</v>
      </c>
      <c r="R10" s="409" t="s">
        <v>74</v>
      </c>
      <c r="S10" s="397" t="s">
        <v>203</v>
      </c>
    </row>
    <row r="11" spans="1:19" ht="25.5" customHeight="1" x14ac:dyDescent="0.2">
      <c r="A11" s="401"/>
      <c r="B11" s="408"/>
      <c r="C11" s="99" t="s">
        <v>168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1" t="s">
        <v>121</v>
      </c>
      <c r="R11" s="410"/>
      <c r="S11" s="398"/>
    </row>
    <row r="12" spans="1:19" ht="25.5" customHeight="1" x14ac:dyDescent="0.2">
      <c r="A12" s="401"/>
      <c r="B12" s="408"/>
      <c r="C12" s="93" t="s">
        <v>143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5" t="s">
        <v>144</v>
      </c>
      <c r="R12" s="410"/>
      <c r="S12" s="398"/>
    </row>
    <row r="13" spans="1:19" ht="25.5" customHeight="1" x14ac:dyDescent="0.2">
      <c r="A13" s="401"/>
      <c r="B13" s="408"/>
      <c r="C13" s="156" t="s">
        <v>88</v>
      </c>
      <c r="D13" s="157">
        <f>SUM(D10:D12)</f>
        <v>31700</v>
      </c>
      <c r="E13" s="157">
        <f t="shared" ref="E13:P13" si="0">SUM(E10:E12)</f>
        <v>9600</v>
      </c>
      <c r="F13" s="157">
        <f t="shared" si="0"/>
        <v>41300</v>
      </c>
      <c r="G13" s="157">
        <f t="shared" si="0"/>
        <v>52142</v>
      </c>
      <c r="H13" s="157">
        <f t="shared" si="0"/>
        <v>3600</v>
      </c>
      <c r="I13" s="157">
        <f t="shared" si="0"/>
        <v>55742</v>
      </c>
      <c r="J13" s="157">
        <f t="shared" si="0"/>
        <v>83842</v>
      </c>
      <c r="K13" s="157">
        <f t="shared" si="0"/>
        <v>13200</v>
      </c>
      <c r="L13" s="157">
        <f t="shared" si="0"/>
        <v>97042</v>
      </c>
      <c r="M13" s="157">
        <f t="shared" si="0"/>
        <v>0</v>
      </c>
      <c r="N13" s="157">
        <f t="shared" si="0"/>
        <v>0</v>
      </c>
      <c r="O13" s="157">
        <f t="shared" si="0"/>
        <v>0</v>
      </c>
      <c r="P13" s="157">
        <f t="shared" si="0"/>
        <v>97042</v>
      </c>
      <c r="Q13" s="158" t="s">
        <v>49</v>
      </c>
      <c r="R13" s="411"/>
      <c r="S13" s="398"/>
    </row>
    <row r="14" spans="1:19" ht="25.5" customHeight="1" x14ac:dyDescent="0.2">
      <c r="A14" s="401"/>
      <c r="B14" s="408" t="s">
        <v>89</v>
      </c>
      <c r="C14" s="96" t="s">
        <v>142</v>
      </c>
      <c r="D14" s="97">
        <v>80964</v>
      </c>
      <c r="E14" s="97">
        <v>10704</v>
      </c>
      <c r="F14" s="97">
        <f>SUM(D14:E14)</f>
        <v>91668</v>
      </c>
      <c r="G14" s="97">
        <v>147990</v>
      </c>
      <c r="H14" s="97">
        <v>8820</v>
      </c>
      <c r="I14" s="97">
        <f>SUM(G14:H14)</f>
        <v>156810</v>
      </c>
      <c r="J14" s="97">
        <f>D14+G14</f>
        <v>228954</v>
      </c>
      <c r="K14" s="97">
        <f>E14+H14</f>
        <v>19524</v>
      </c>
      <c r="L14" s="97">
        <f>SUM(J14:K14)</f>
        <v>248478</v>
      </c>
      <c r="M14" s="97">
        <v>0</v>
      </c>
      <c r="N14" s="97">
        <v>0</v>
      </c>
      <c r="O14" s="97">
        <v>0</v>
      </c>
      <c r="P14" s="97">
        <v>248478</v>
      </c>
      <c r="Q14" s="98" t="s">
        <v>120</v>
      </c>
      <c r="R14" s="412" t="s">
        <v>75</v>
      </c>
      <c r="S14" s="398"/>
    </row>
    <row r="15" spans="1:19" ht="25.5" customHeight="1" x14ac:dyDescent="0.2">
      <c r="A15" s="401"/>
      <c r="B15" s="408"/>
      <c r="C15" s="99" t="s">
        <v>168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1" t="s">
        <v>121</v>
      </c>
      <c r="R15" s="410"/>
      <c r="S15" s="398"/>
    </row>
    <row r="16" spans="1:19" ht="25.5" customHeight="1" x14ac:dyDescent="0.2">
      <c r="A16" s="401"/>
      <c r="B16" s="408"/>
      <c r="C16" s="93" t="s">
        <v>143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5" t="s">
        <v>144</v>
      </c>
      <c r="R16" s="410"/>
      <c r="S16" s="398"/>
    </row>
    <row r="17" spans="1:35" ht="25.5" customHeight="1" x14ac:dyDescent="0.2">
      <c r="A17" s="401"/>
      <c r="B17" s="408"/>
      <c r="C17" s="156" t="s">
        <v>88</v>
      </c>
      <c r="D17" s="157">
        <f>SUM(D14:D16)</f>
        <v>80964</v>
      </c>
      <c r="E17" s="157">
        <f t="shared" ref="E17:P17" si="1">SUM(E14:E16)</f>
        <v>10704</v>
      </c>
      <c r="F17" s="157">
        <f t="shared" si="1"/>
        <v>91668</v>
      </c>
      <c r="G17" s="157">
        <f t="shared" si="1"/>
        <v>147990</v>
      </c>
      <c r="H17" s="157">
        <f t="shared" si="1"/>
        <v>8820</v>
      </c>
      <c r="I17" s="157">
        <f t="shared" si="1"/>
        <v>156810</v>
      </c>
      <c r="J17" s="157">
        <f t="shared" si="1"/>
        <v>228954</v>
      </c>
      <c r="K17" s="157">
        <f t="shared" si="1"/>
        <v>19524</v>
      </c>
      <c r="L17" s="157">
        <f t="shared" si="1"/>
        <v>248478</v>
      </c>
      <c r="M17" s="157">
        <f t="shared" si="1"/>
        <v>0</v>
      </c>
      <c r="N17" s="157">
        <f t="shared" si="1"/>
        <v>0</v>
      </c>
      <c r="O17" s="157">
        <f t="shared" si="1"/>
        <v>0</v>
      </c>
      <c r="P17" s="157">
        <f t="shared" si="1"/>
        <v>248478</v>
      </c>
      <c r="Q17" s="158" t="s">
        <v>49</v>
      </c>
      <c r="R17" s="411"/>
      <c r="S17" s="398"/>
    </row>
    <row r="18" spans="1:35" ht="25.5" customHeight="1" x14ac:dyDescent="0.2">
      <c r="A18" s="401"/>
      <c r="B18" s="413" t="s">
        <v>88</v>
      </c>
      <c r="C18" s="153" t="s">
        <v>142</v>
      </c>
      <c r="D18" s="154">
        <f>D10+D14</f>
        <v>112664</v>
      </c>
      <c r="E18" s="154">
        <f t="shared" ref="E18:P18" si="2">E10+E14</f>
        <v>20304</v>
      </c>
      <c r="F18" s="154">
        <f t="shared" si="2"/>
        <v>132968</v>
      </c>
      <c r="G18" s="154">
        <f t="shared" si="2"/>
        <v>200132</v>
      </c>
      <c r="H18" s="154">
        <f t="shared" si="2"/>
        <v>12420</v>
      </c>
      <c r="I18" s="154">
        <f t="shared" si="2"/>
        <v>212552</v>
      </c>
      <c r="J18" s="154">
        <f t="shared" si="2"/>
        <v>312796</v>
      </c>
      <c r="K18" s="154">
        <f t="shared" si="2"/>
        <v>32724</v>
      </c>
      <c r="L18" s="154">
        <f t="shared" si="2"/>
        <v>345520</v>
      </c>
      <c r="M18" s="154">
        <f t="shared" si="2"/>
        <v>0</v>
      </c>
      <c r="N18" s="154">
        <f t="shared" si="2"/>
        <v>0</v>
      </c>
      <c r="O18" s="154">
        <f t="shared" si="2"/>
        <v>0</v>
      </c>
      <c r="P18" s="154">
        <f t="shared" si="2"/>
        <v>345520</v>
      </c>
      <c r="Q18" s="155" t="s">
        <v>120</v>
      </c>
      <c r="R18" s="421" t="s">
        <v>49</v>
      </c>
      <c r="S18" s="398"/>
    </row>
    <row r="19" spans="1:35" ht="25.5" customHeight="1" x14ac:dyDescent="0.2">
      <c r="A19" s="401"/>
      <c r="B19" s="408"/>
      <c r="C19" s="99" t="s">
        <v>168</v>
      </c>
      <c r="D19" s="100">
        <f>D11+D15</f>
        <v>0</v>
      </c>
      <c r="E19" s="100">
        <f t="shared" ref="E19:P19" si="3">E11+E15</f>
        <v>0</v>
      </c>
      <c r="F19" s="100">
        <f t="shared" si="3"/>
        <v>0</v>
      </c>
      <c r="G19" s="100">
        <f t="shared" si="3"/>
        <v>0</v>
      </c>
      <c r="H19" s="100">
        <f t="shared" si="3"/>
        <v>0</v>
      </c>
      <c r="I19" s="100">
        <f t="shared" si="3"/>
        <v>0</v>
      </c>
      <c r="J19" s="100">
        <f t="shared" si="3"/>
        <v>0</v>
      </c>
      <c r="K19" s="100">
        <f t="shared" si="3"/>
        <v>0</v>
      </c>
      <c r="L19" s="100">
        <f t="shared" si="3"/>
        <v>0</v>
      </c>
      <c r="M19" s="100">
        <f t="shared" si="3"/>
        <v>0</v>
      </c>
      <c r="N19" s="100">
        <f t="shared" si="3"/>
        <v>0</v>
      </c>
      <c r="O19" s="100">
        <f t="shared" si="3"/>
        <v>0</v>
      </c>
      <c r="P19" s="100">
        <f t="shared" si="3"/>
        <v>0</v>
      </c>
      <c r="Q19" s="101" t="s">
        <v>121</v>
      </c>
      <c r="R19" s="422"/>
      <c r="S19" s="398"/>
    </row>
    <row r="20" spans="1:35" ht="25.5" customHeight="1" x14ac:dyDescent="0.2">
      <c r="A20" s="401"/>
      <c r="B20" s="408"/>
      <c r="C20" s="93" t="s">
        <v>143</v>
      </c>
      <c r="D20" s="94">
        <f>D12+D16</f>
        <v>0</v>
      </c>
      <c r="E20" s="94">
        <f t="shared" ref="E20:P20" si="4">E12+E16</f>
        <v>0</v>
      </c>
      <c r="F20" s="94">
        <f t="shared" si="4"/>
        <v>0</v>
      </c>
      <c r="G20" s="94">
        <f t="shared" si="4"/>
        <v>0</v>
      </c>
      <c r="H20" s="94">
        <f t="shared" si="4"/>
        <v>0</v>
      </c>
      <c r="I20" s="94">
        <f t="shared" si="4"/>
        <v>0</v>
      </c>
      <c r="J20" s="94">
        <f t="shared" si="4"/>
        <v>0</v>
      </c>
      <c r="K20" s="94">
        <f t="shared" si="4"/>
        <v>0</v>
      </c>
      <c r="L20" s="94">
        <f t="shared" si="4"/>
        <v>0</v>
      </c>
      <c r="M20" s="94">
        <f t="shared" si="4"/>
        <v>0</v>
      </c>
      <c r="N20" s="94">
        <f t="shared" si="4"/>
        <v>0</v>
      </c>
      <c r="O20" s="94">
        <f t="shared" si="4"/>
        <v>0</v>
      </c>
      <c r="P20" s="94">
        <f t="shared" si="4"/>
        <v>0</v>
      </c>
      <c r="Q20" s="95" t="s">
        <v>144</v>
      </c>
      <c r="R20" s="422"/>
      <c r="S20" s="398"/>
    </row>
    <row r="21" spans="1:35" ht="25.5" customHeight="1" thickBot="1" x14ac:dyDescent="0.25">
      <c r="A21" s="402"/>
      <c r="B21" s="417"/>
      <c r="C21" s="159" t="s">
        <v>88</v>
      </c>
      <c r="D21" s="160">
        <f>SUM(D18:D20)</f>
        <v>112664</v>
      </c>
      <c r="E21" s="160">
        <f t="shared" ref="E21:P21" si="5">SUM(E18:E20)</f>
        <v>20304</v>
      </c>
      <c r="F21" s="160">
        <f t="shared" si="5"/>
        <v>132968</v>
      </c>
      <c r="G21" s="160">
        <f t="shared" si="5"/>
        <v>200132</v>
      </c>
      <c r="H21" s="160">
        <f t="shared" si="5"/>
        <v>12420</v>
      </c>
      <c r="I21" s="160">
        <f t="shared" si="5"/>
        <v>212552</v>
      </c>
      <c r="J21" s="160">
        <f t="shared" si="5"/>
        <v>312796</v>
      </c>
      <c r="K21" s="160">
        <f t="shared" si="5"/>
        <v>32724</v>
      </c>
      <c r="L21" s="160">
        <f t="shared" si="5"/>
        <v>345520</v>
      </c>
      <c r="M21" s="160">
        <f t="shared" si="5"/>
        <v>0</v>
      </c>
      <c r="N21" s="160">
        <f t="shared" si="5"/>
        <v>0</v>
      </c>
      <c r="O21" s="160">
        <f t="shared" si="5"/>
        <v>0</v>
      </c>
      <c r="P21" s="160">
        <f t="shared" si="5"/>
        <v>345520</v>
      </c>
      <c r="Q21" s="161" t="s">
        <v>49</v>
      </c>
      <c r="R21" s="423"/>
      <c r="S21" s="399"/>
    </row>
    <row r="22" spans="1:35" ht="25.5" customHeight="1" thickTop="1" x14ac:dyDescent="0.2">
      <c r="A22" s="19"/>
      <c r="B22" s="19"/>
      <c r="C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35" ht="21" customHeight="1" x14ac:dyDescent="0.2">
      <c r="A23" s="367" t="s">
        <v>210</v>
      </c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47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ht="21" customHeight="1" x14ac:dyDescent="0.2">
      <c r="A24" s="368" t="s">
        <v>211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19"/>
      <c r="V24" s="19"/>
      <c r="W24" s="47"/>
      <c r="X24" s="19"/>
      <c r="Y24" s="19"/>
      <c r="Z24" s="19"/>
      <c r="AA24" s="19"/>
      <c r="AB24" s="19"/>
      <c r="AC24" s="19"/>
      <c r="AD24" s="19"/>
      <c r="AF24" s="19"/>
      <c r="AG24" s="19"/>
      <c r="AH24" s="19"/>
      <c r="AI24" s="19"/>
    </row>
    <row r="25" spans="1:35" ht="21" customHeight="1" thickBot="1" x14ac:dyDescent="0.25">
      <c r="A25" s="433" t="s">
        <v>194</v>
      </c>
      <c r="B25" s="433"/>
      <c r="C25" s="433"/>
      <c r="D25" s="433"/>
      <c r="E25" s="78"/>
      <c r="F25" s="78"/>
      <c r="G25" s="24"/>
      <c r="H25" s="24"/>
      <c r="I25" s="24"/>
      <c r="J25" s="24"/>
      <c r="K25" s="24"/>
      <c r="L25" s="24"/>
      <c r="M25" s="24"/>
      <c r="N25" s="369"/>
      <c r="O25" s="369"/>
      <c r="P25" s="424" t="s">
        <v>169</v>
      </c>
      <c r="Q25" s="424"/>
      <c r="R25" s="424"/>
      <c r="S25" s="424"/>
      <c r="T25" s="19"/>
      <c r="W25" s="47"/>
      <c r="Y25" s="19"/>
      <c r="Z25" s="47"/>
      <c r="AA25" s="19"/>
      <c r="AB25" s="19"/>
      <c r="AC25" s="47"/>
      <c r="AD25" s="19"/>
      <c r="AE25" s="19"/>
      <c r="AG25" s="47"/>
      <c r="AH25" s="19"/>
      <c r="AI25" s="19"/>
    </row>
    <row r="26" spans="1:35" ht="21" customHeight="1" thickTop="1" x14ac:dyDescent="0.2">
      <c r="A26" s="370" t="s">
        <v>19</v>
      </c>
      <c r="B26" s="373" t="s">
        <v>85</v>
      </c>
      <c r="C26" s="376" t="s">
        <v>124</v>
      </c>
      <c r="D26" s="379" t="s">
        <v>125</v>
      </c>
      <c r="E26" s="379"/>
      <c r="F26" s="379"/>
      <c r="G26" s="379"/>
      <c r="H26" s="379"/>
      <c r="I26" s="379"/>
      <c r="J26" s="379"/>
      <c r="K26" s="379"/>
      <c r="L26" s="379"/>
      <c r="M26" s="380" t="s">
        <v>126</v>
      </c>
      <c r="N26" s="380"/>
      <c r="O26" s="380"/>
      <c r="P26" s="382" t="s">
        <v>127</v>
      </c>
      <c r="Q26" s="385" t="s">
        <v>128</v>
      </c>
      <c r="R26" s="388" t="s">
        <v>70</v>
      </c>
      <c r="S26" s="388" t="s">
        <v>129</v>
      </c>
      <c r="T26" s="19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</row>
    <row r="27" spans="1:35" s="42" customFormat="1" ht="21" customHeight="1" x14ac:dyDescent="0.2">
      <c r="A27" s="371"/>
      <c r="B27" s="374"/>
      <c r="C27" s="377"/>
      <c r="D27" s="393" t="s">
        <v>130</v>
      </c>
      <c r="E27" s="393"/>
      <c r="F27" s="393"/>
      <c r="G27" s="393" t="s">
        <v>167</v>
      </c>
      <c r="H27" s="393"/>
      <c r="I27" s="393"/>
      <c r="J27" s="393" t="s">
        <v>91</v>
      </c>
      <c r="K27" s="393"/>
      <c r="L27" s="393"/>
      <c r="M27" s="381"/>
      <c r="N27" s="381"/>
      <c r="O27" s="381"/>
      <c r="P27" s="383"/>
      <c r="Q27" s="386"/>
      <c r="R27" s="389"/>
      <c r="S27" s="391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47"/>
    </row>
    <row r="28" spans="1:35" ht="25.5" customHeight="1" x14ac:dyDescent="0.2">
      <c r="A28" s="371"/>
      <c r="B28" s="374"/>
      <c r="C28" s="377"/>
      <c r="D28" s="145" t="s">
        <v>131</v>
      </c>
      <c r="E28" s="145" t="s">
        <v>132</v>
      </c>
      <c r="F28" s="145" t="s">
        <v>133</v>
      </c>
      <c r="G28" s="145" t="s">
        <v>131</v>
      </c>
      <c r="H28" s="145" t="s">
        <v>132</v>
      </c>
      <c r="I28" s="145" t="s">
        <v>76</v>
      </c>
      <c r="J28" s="145" t="s">
        <v>134</v>
      </c>
      <c r="K28" s="145" t="s">
        <v>132</v>
      </c>
      <c r="L28" s="145" t="s">
        <v>76</v>
      </c>
      <c r="M28" s="145" t="s">
        <v>131</v>
      </c>
      <c r="N28" s="145" t="s">
        <v>135</v>
      </c>
      <c r="O28" s="145" t="s">
        <v>76</v>
      </c>
      <c r="P28" s="384"/>
      <c r="Q28" s="386"/>
      <c r="R28" s="389"/>
      <c r="S28" s="391"/>
      <c r="T28" s="19"/>
      <c r="U28" s="47"/>
      <c r="V28" s="47"/>
      <c r="W28" s="47"/>
      <c r="X28" s="47"/>
      <c r="Y28" s="47"/>
      <c r="Z28" s="47"/>
      <c r="AA28" s="47"/>
      <c r="AB28" s="47"/>
      <c r="AC28" s="34"/>
      <c r="AD28" s="34"/>
      <c r="AE28" s="34"/>
      <c r="AF28" s="34"/>
      <c r="AG28" s="34"/>
      <c r="AH28" s="34"/>
      <c r="AI28" s="34"/>
    </row>
    <row r="29" spans="1:35" ht="21" customHeight="1" x14ac:dyDescent="0.2">
      <c r="A29" s="371"/>
      <c r="B29" s="374"/>
      <c r="C29" s="377"/>
      <c r="D29" s="393" t="s">
        <v>136</v>
      </c>
      <c r="E29" s="393"/>
      <c r="F29" s="393"/>
      <c r="G29" s="393"/>
      <c r="H29" s="393"/>
      <c r="I29" s="393"/>
      <c r="J29" s="394" t="s">
        <v>49</v>
      </c>
      <c r="K29" s="394"/>
      <c r="L29" s="394"/>
      <c r="M29" s="394" t="s">
        <v>137</v>
      </c>
      <c r="N29" s="394"/>
      <c r="O29" s="394"/>
      <c r="P29" s="395" t="s">
        <v>49</v>
      </c>
      <c r="Q29" s="386"/>
      <c r="R29" s="389"/>
      <c r="S29" s="391"/>
      <c r="T29" s="19"/>
      <c r="U29" s="47"/>
      <c r="V29" s="47"/>
      <c r="W29" s="47"/>
      <c r="X29" s="47"/>
      <c r="Y29" s="47"/>
      <c r="Z29" s="47"/>
      <c r="AA29" s="47"/>
      <c r="AB29" s="47"/>
      <c r="AC29" s="34"/>
      <c r="AD29" s="34"/>
      <c r="AE29" s="34"/>
      <c r="AF29" s="34"/>
      <c r="AG29" s="34"/>
      <c r="AH29" s="34"/>
      <c r="AI29" s="34"/>
    </row>
    <row r="30" spans="1:35" ht="21" customHeight="1" x14ac:dyDescent="0.2">
      <c r="A30" s="371"/>
      <c r="B30" s="374"/>
      <c r="C30" s="377"/>
      <c r="D30" s="393" t="s">
        <v>138</v>
      </c>
      <c r="E30" s="393"/>
      <c r="F30" s="393"/>
      <c r="G30" s="393" t="s">
        <v>139</v>
      </c>
      <c r="H30" s="393"/>
      <c r="I30" s="393"/>
      <c r="J30" s="381"/>
      <c r="K30" s="381"/>
      <c r="L30" s="381"/>
      <c r="M30" s="381"/>
      <c r="N30" s="381"/>
      <c r="O30" s="381"/>
      <c r="P30" s="383"/>
      <c r="Q30" s="386"/>
      <c r="R30" s="389"/>
      <c r="S30" s="391"/>
      <c r="T30" s="19"/>
      <c r="U30" s="47"/>
      <c r="V30" s="47"/>
      <c r="W30" s="47"/>
      <c r="X30" s="47"/>
      <c r="Y30" s="47"/>
      <c r="Z30" s="47"/>
      <c r="AA30" s="47"/>
      <c r="AB30" s="47"/>
      <c r="AC30" s="34"/>
      <c r="AD30" s="34"/>
      <c r="AE30" s="34"/>
      <c r="AF30" s="34"/>
      <c r="AG30" s="34"/>
      <c r="AH30" s="34"/>
      <c r="AI30" s="34"/>
    </row>
    <row r="31" spans="1:35" ht="21" customHeight="1" thickBot="1" x14ac:dyDescent="0.25">
      <c r="A31" s="372"/>
      <c r="B31" s="375"/>
      <c r="C31" s="378"/>
      <c r="D31" s="146" t="s">
        <v>140</v>
      </c>
      <c r="E31" s="146" t="s">
        <v>141</v>
      </c>
      <c r="F31" s="146" t="s">
        <v>49</v>
      </c>
      <c r="G31" s="146" t="s">
        <v>140</v>
      </c>
      <c r="H31" s="146" t="s">
        <v>141</v>
      </c>
      <c r="I31" s="146" t="s">
        <v>49</v>
      </c>
      <c r="J31" s="146" t="s">
        <v>140</v>
      </c>
      <c r="K31" s="146" t="s">
        <v>141</v>
      </c>
      <c r="L31" s="146" t="s">
        <v>49</v>
      </c>
      <c r="M31" s="146" t="s">
        <v>140</v>
      </c>
      <c r="N31" s="146" t="s">
        <v>141</v>
      </c>
      <c r="O31" s="146" t="s">
        <v>49</v>
      </c>
      <c r="P31" s="396"/>
      <c r="Q31" s="387"/>
      <c r="R31" s="390"/>
      <c r="S31" s="392"/>
      <c r="T31" s="19"/>
      <c r="U31" s="47"/>
      <c r="V31" s="47"/>
      <c r="W31" s="47"/>
      <c r="X31" s="47"/>
      <c r="Y31" s="47"/>
      <c r="Z31" s="47"/>
      <c r="AA31" s="47"/>
      <c r="AB31" s="47"/>
      <c r="AC31" s="34"/>
      <c r="AD31" s="34"/>
      <c r="AE31" s="34"/>
      <c r="AF31" s="34"/>
      <c r="AG31" s="34"/>
      <c r="AH31" s="34"/>
      <c r="AI31" s="34"/>
    </row>
    <row r="32" spans="1:35" ht="28.5" customHeight="1" thickTop="1" x14ac:dyDescent="0.2">
      <c r="A32" s="400" t="s">
        <v>24</v>
      </c>
      <c r="B32" s="407" t="s">
        <v>87</v>
      </c>
      <c r="C32" s="147" t="s">
        <v>142</v>
      </c>
      <c r="D32" s="148">
        <v>143900</v>
      </c>
      <c r="E32" s="148">
        <v>3000</v>
      </c>
      <c r="F32" s="148">
        <v>146900</v>
      </c>
      <c r="G32" s="148">
        <v>59200</v>
      </c>
      <c r="H32" s="148">
        <v>0</v>
      </c>
      <c r="I32" s="148">
        <v>59200</v>
      </c>
      <c r="J32" s="148">
        <v>203100</v>
      </c>
      <c r="K32" s="148">
        <v>3000</v>
      </c>
      <c r="L32" s="148">
        <v>206100</v>
      </c>
      <c r="M32" s="148">
        <v>5355</v>
      </c>
      <c r="N32" s="148">
        <v>150</v>
      </c>
      <c r="O32" s="148">
        <v>5505</v>
      </c>
      <c r="P32" s="148">
        <v>211605</v>
      </c>
      <c r="Q32" s="149" t="s">
        <v>120</v>
      </c>
      <c r="R32" s="409" t="s">
        <v>74</v>
      </c>
      <c r="S32" s="397" t="s">
        <v>25</v>
      </c>
      <c r="T32" s="19"/>
      <c r="U32" s="47"/>
      <c r="V32" s="47"/>
      <c r="W32" s="47"/>
      <c r="X32" s="47"/>
      <c r="Y32" s="47"/>
      <c r="Z32" s="47"/>
      <c r="AA32" s="47"/>
      <c r="AB32" s="47"/>
      <c r="AC32" s="34"/>
      <c r="AD32" s="34"/>
      <c r="AE32" s="34"/>
      <c r="AF32" s="34"/>
      <c r="AG32" s="34"/>
      <c r="AH32" s="34"/>
      <c r="AI32" s="34"/>
    </row>
    <row r="33" spans="1:35" ht="28.5" customHeight="1" x14ac:dyDescent="0.2">
      <c r="A33" s="401"/>
      <c r="B33" s="408"/>
      <c r="C33" s="99" t="s">
        <v>168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1" t="s">
        <v>121</v>
      </c>
      <c r="R33" s="410"/>
      <c r="S33" s="398"/>
      <c r="T33" s="19"/>
      <c r="U33" s="47"/>
      <c r="V33" s="47"/>
      <c r="W33" s="47"/>
      <c r="X33" s="47"/>
      <c r="Y33" s="47"/>
      <c r="Z33" s="47"/>
      <c r="AA33" s="47"/>
      <c r="AB33" s="47"/>
      <c r="AC33" s="34"/>
      <c r="AD33" s="34"/>
      <c r="AE33" s="34"/>
      <c r="AF33" s="34"/>
      <c r="AG33" s="34"/>
      <c r="AH33" s="34"/>
      <c r="AI33" s="34"/>
    </row>
    <row r="34" spans="1:35" ht="28.5" customHeight="1" x14ac:dyDescent="0.2">
      <c r="A34" s="401"/>
      <c r="B34" s="408"/>
      <c r="C34" s="93" t="s">
        <v>143</v>
      </c>
      <c r="D34" s="94">
        <v>0</v>
      </c>
      <c r="E34" s="94">
        <v>0</v>
      </c>
      <c r="F34" s="94">
        <v>0</v>
      </c>
      <c r="G34" s="94">
        <v>10800</v>
      </c>
      <c r="H34" s="94">
        <v>0</v>
      </c>
      <c r="I34" s="94">
        <v>10800</v>
      </c>
      <c r="J34" s="94">
        <v>10800</v>
      </c>
      <c r="K34" s="94">
        <v>0</v>
      </c>
      <c r="L34" s="94">
        <v>10800</v>
      </c>
      <c r="M34" s="94">
        <v>300</v>
      </c>
      <c r="N34" s="94">
        <v>0</v>
      </c>
      <c r="O34" s="94">
        <v>300</v>
      </c>
      <c r="P34" s="94">
        <v>11100</v>
      </c>
      <c r="Q34" s="95" t="s">
        <v>144</v>
      </c>
      <c r="R34" s="410"/>
      <c r="S34" s="398"/>
      <c r="T34" s="19"/>
      <c r="U34" s="47"/>
      <c r="V34" s="47"/>
      <c r="W34" s="47"/>
      <c r="X34" s="47"/>
      <c r="Y34" s="47"/>
      <c r="Z34" s="47"/>
      <c r="AA34" s="47"/>
      <c r="AB34" s="47"/>
      <c r="AC34" s="34"/>
      <c r="AD34" s="34"/>
      <c r="AE34" s="34"/>
      <c r="AF34" s="34"/>
      <c r="AG34" s="34"/>
      <c r="AH34" s="34"/>
      <c r="AI34" s="34"/>
    </row>
    <row r="35" spans="1:35" ht="28.5" customHeight="1" x14ac:dyDescent="0.2">
      <c r="A35" s="401"/>
      <c r="B35" s="408"/>
      <c r="C35" s="156" t="s">
        <v>88</v>
      </c>
      <c r="D35" s="157">
        <f>SUM(D32:D34)</f>
        <v>143900</v>
      </c>
      <c r="E35" s="157">
        <f t="shared" ref="E35:P35" si="6">SUM(E32:E34)</f>
        <v>3000</v>
      </c>
      <c r="F35" s="157">
        <f t="shared" si="6"/>
        <v>146900</v>
      </c>
      <c r="G35" s="157">
        <f t="shared" si="6"/>
        <v>70000</v>
      </c>
      <c r="H35" s="157">
        <f t="shared" si="6"/>
        <v>0</v>
      </c>
      <c r="I35" s="157">
        <f t="shared" si="6"/>
        <v>70000</v>
      </c>
      <c r="J35" s="157">
        <f t="shared" si="6"/>
        <v>213900</v>
      </c>
      <c r="K35" s="157">
        <f t="shared" si="6"/>
        <v>3000</v>
      </c>
      <c r="L35" s="157">
        <f t="shared" si="6"/>
        <v>216900</v>
      </c>
      <c r="M35" s="157">
        <f t="shared" si="6"/>
        <v>5655</v>
      </c>
      <c r="N35" s="157">
        <f t="shared" si="6"/>
        <v>150</v>
      </c>
      <c r="O35" s="157">
        <f t="shared" si="6"/>
        <v>5805</v>
      </c>
      <c r="P35" s="157">
        <f t="shared" si="6"/>
        <v>222705</v>
      </c>
      <c r="Q35" s="158" t="s">
        <v>49</v>
      </c>
      <c r="R35" s="411"/>
      <c r="S35" s="398"/>
      <c r="T35" s="19"/>
      <c r="U35" s="47"/>
      <c r="V35" s="47"/>
      <c r="W35" s="47"/>
      <c r="X35" s="47"/>
      <c r="Y35" s="47"/>
      <c r="Z35" s="47"/>
      <c r="AA35" s="47"/>
      <c r="AB35" s="47"/>
      <c r="AC35" s="34"/>
      <c r="AD35" s="34"/>
      <c r="AE35" s="34"/>
      <c r="AF35" s="34"/>
      <c r="AG35" s="34"/>
      <c r="AH35" s="34"/>
      <c r="AI35" s="34"/>
    </row>
    <row r="36" spans="1:35" ht="23.25" customHeight="1" x14ac:dyDescent="0.2">
      <c r="A36" s="401"/>
      <c r="B36" s="408" t="s">
        <v>89</v>
      </c>
      <c r="C36" s="96" t="s">
        <v>142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8" t="s">
        <v>120</v>
      </c>
      <c r="R36" s="412" t="s">
        <v>75</v>
      </c>
      <c r="S36" s="398"/>
      <c r="T36" s="19"/>
      <c r="U36" s="47"/>
      <c r="V36" s="47"/>
      <c r="W36" s="47"/>
      <c r="X36" s="47"/>
      <c r="Y36" s="47"/>
      <c r="Z36" s="47"/>
      <c r="AA36" s="47"/>
      <c r="AB36" s="47"/>
      <c r="AC36" s="34"/>
      <c r="AD36" s="34"/>
      <c r="AE36" s="34"/>
      <c r="AF36" s="34"/>
      <c r="AG36" s="34"/>
      <c r="AH36" s="34"/>
      <c r="AI36" s="34"/>
    </row>
    <row r="37" spans="1:35" ht="23.25" customHeight="1" x14ac:dyDescent="0.2">
      <c r="A37" s="401"/>
      <c r="B37" s="408"/>
      <c r="C37" s="99" t="s">
        <v>168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1" t="s">
        <v>121</v>
      </c>
      <c r="R37" s="410"/>
      <c r="S37" s="398"/>
      <c r="T37" s="19"/>
      <c r="U37" s="34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</row>
    <row r="38" spans="1:35" ht="23.25" customHeight="1" x14ac:dyDescent="0.2">
      <c r="A38" s="401"/>
      <c r="B38" s="408"/>
      <c r="C38" s="93" t="s">
        <v>143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5" t="s">
        <v>144</v>
      </c>
      <c r="R38" s="410"/>
      <c r="S38" s="398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1:35" ht="23.25" customHeight="1" x14ac:dyDescent="0.2">
      <c r="A39" s="401"/>
      <c r="B39" s="408"/>
      <c r="C39" s="156" t="s">
        <v>88</v>
      </c>
      <c r="D39" s="157">
        <f>SUM(D36:D38)</f>
        <v>0</v>
      </c>
      <c r="E39" s="157">
        <f t="shared" ref="E39:P39" si="7">SUM(E36:E38)</f>
        <v>0</v>
      </c>
      <c r="F39" s="157">
        <f t="shared" si="7"/>
        <v>0</v>
      </c>
      <c r="G39" s="157">
        <f t="shared" si="7"/>
        <v>0</v>
      </c>
      <c r="H39" s="157">
        <f t="shared" si="7"/>
        <v>0</v>
      </c>
      <c r="I39" s="157">
        <f t="shared" si="7"/>
        <v>0</v>
      </c>
      <c r="J39" s="157">
        <f t="shared" si="7"/>
        <v>0</v>
      </c>
      <c r="K39" s="157">
        <f t="shared" si="7"/>
        <v>0</v>
      </c>
      <c r="L39" s="157">
        <f t="shared" si="7"/>
        <v>0</v>
      </c>
      <c r="M39" s="157">
        <f t="shared" si="7"/>
        <v>0</v>
      </c>
      <c r="N39" s="157">
        <f t="shared" si="7"/>
        <v>0</v>
      </c>
      <c r="O39" s="157">
        <f t="shared" si="7"/>
        <v>0</v>
      </c>
      <c r="P39" s="157">
        <f t="shared" si="7"/>
        <v>0</v>
      </c>
      <c r="Q39" s="158" t="s">
        <v>49</v>
      </c>
      <c r="R39" s="411"/>
      <c r="S39" s="398"/>
      <c r="T39" s="19"/>
      <c r="V39" s="19"/>
      <c r="W39" s="47"/>
      <c r="X39" s="19"/>
      <c r="Y39" s="19"/>
      <c r="Z39" s="19"/>
      <c r="AA39" s="19"/>
      <c r="AB39" s="19"/>
      <c r="AC39" s="19"/>
      <c r="AD39" s="19"/>
      <c r="AE39" s="19"/>
      <c r="AF39" s="47"/>
      <c r="AG39" s="19"/>
      <c r="AH39" s="19"/>
      <c r="AI39" s="19"/>
    </row>
    <row r="40" spans="1:35" ht="23.25" customHeight="1" x14ac:dyDescent="0.2">
      <c r="A40" s="401"/>
      <c r="B40" s="413" t="s">
        <v>88</v>
      </c>
      <c r="C40" s="153" t="s">
        <v>142</v>
      </c>
      <c r="D40" s="154">
        <f>D32+D36</f>
        <v>143900</v>
      </c>
      <c r="E40" s="154">
        <f t="shared" ref="E40:P40" si="8">E32+E36</f>
        <v>3000</v>
      </c>
      <c r="F40" s="154">
        <f t="shared" si="8"/>
        <v>146900</v>
      </c>
      <c r="G40" s="154">
        <f t="shared" si="8"/>
        <v>59200</v>
      </c>
      <c r="H40" s="154">
        <f t="shared" si="8"/>
        <v>0</v>
      </c>
      <c r="I40" s="154">
        <f t="shared" si="8"/>
        <v>59200</v>
      </c>
      <c r="J40" s="154">
        <f t="shared" si="8"/>
        <v>203100</v>
      </c>
      <c r="K40" s="154">
        <f t="shared" si="8"/>
        <v>3000</v>
      </c>
      <c r="L40" s="154">
        <f t="shared" si="8"/>
        <v>206100</v>
      </c>
      <c r="M40" s="154">
        <f t="shared" si="8"/>
        <v>5355</v>
      </c>
      <c r="N40" s="154">
        <f t="shared" si="8"/>
        <v>150</v>
      </c>
      <c r="O40" s="154">
        <f t="shared" si="8"/>
        <v>5505</v>
      </c>
      <c r="P40" s="154">
        <f t="shared" si="8"/>
        <v>211605</v>
      </c>
      <c r="Q40" s="155" t="s">
        <v>120</v>
      </c>
      <c r="R40" s="421" t="s">
        <v>49</v>
      </c>
      <c r="S40" s="398"/>
      <c r="T40" s="19"/>
      <c r="V40" s="19"/>
      <c r="W40" s="47"/>
      <c r="X40" s="19"/>
      <c r="Y40" s="19"/>
      <c r="Z40" s="47"/>
      <c r="AA40" s="19"/>
      <c r="AB40" s="19"/>
      <c r="AC40" s="19"/>
      <c r="AD40" s="19"/>
      <c r="AE40" s="19"/>
      <c r="AF40" s="19"/>
      <c r="AG40" s="19"/>
      <c r="AH40" s="19"/>
      <c r="AI40" s="19"/>
    </row>
    <row r="41" spans="1:35" ht="23.25" customHeight="1" x14ac:dyDescent="0.2">
      <c r="A41" s="401"/>
      <c r="B41" s="408"/>
      <c r="C41" s="99" t="s">
        <v>168</v>
      </c>
      <c r="D41" s="100">
        <f>D33+D37</f>
        <v>0</v>
      </c>
      <c r="E41" s="100">
        <f t="shared" ref="E41:P41" si="9">E33+E37</f>
        <v>0</v>
      </c>
      <c r="F41" s="100">
        <f t="shared" si="9"/>
        <v>0</v>
      </c>
      <c r="G41" s="100">
        <f t="shared" si="9"/>
        <v>0</v>
      </c>
      <c r="H41" s="100">
        <f t="shared" si="9"/>
        <v>0</v>
      </c>
      <c r="I41" s="100">
        <f t="shared" si="9"/>
        <v>0</v>
      </c>
      <c r="J41" s="100">
        <f t="shared" si="9"/>
        <v>0</v>
      </c>
      <c r="K41" s="100">
        <f t="shared" si="9"/>
        <v>0</v>
      </c>
      <c r="L41" s="100">
        <f t="shared" si="9"/>
        <v>0</v>
      </c>
      <c r="M41" s="100">
        <f t="shared" si="9"/>
        <v>0</v>
      </c>
      <c r="N41" s="100">
        <f t="shared" si="9"/>
        <v>0</v>
      </c>
      <c r="O41" s="100">
        <f t="shared" si="9"/>
        <v>0</v>
      </c>
      <c r="P41" s="100">
        <f t="shared" si="9"/>
        <v>0</v>
      </c>
      <c r="Q41" s="101" t="s">
        <v>121</v>
      </c>
      <c r="R41" s="422"/>
      <c r="S41" s="398"/>
      <c r="T41" s="19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</row>
    <row r="42" spans="1:35" ht="23.25" customHeight="1" x14ac:dyDescent="0.2">
      <c r="A42" s="401"/>
      <c r="B42" s="408"/>
      <c r="C42" s="93" t="s">
        <v>143</v>
      </c>
      <c r="D42" s="94">
        <f>D34+D38</f>
        <v>0</v>
      </c>
      <c r="E42" s="94">
        <f t="shared" ref="E42:P42" si="10">E34+E38</f>
        <v>0</v>
      </c>
      <c r="F42" s="94">
        <f t="shared" si="10"/>
        <v>0</v>
      </c>
      <c r="G42" s="94">
        <f t="shared" si="10"/>
        <v>10800</v>
      </c>
      <c r="H42" s="94">
        <f t="shared" si="10"/>
        <v>0</v>
      </c>
      <c r="I42" s="94">
        <f t="shared" si="10"/>
        <v>10800</v>
      </c>
      <c r="J42" s="94">
        <f t="shared" si="10"/>
        <v>10800</v>
      </c>
      <c r="K42" s="94">
        <f t="shared" si="10"/>
        <v>0</v>
      </c>
      <c r="L42" s="94">
        <f t="shared" si="10"/>
        <v>10800</v>
      </c>
      <c r="M42" s="94">
        <f t="shared" si="10"/>
        <v>300</v>
      </c>
      <c r="N42" s="94">
        <f t="shared" si="10"/>
        <v>0</v>
      </c>
      <c r="O42" s="94">
        <f t="shared" si="10"/>
        <v>300</v>
      </c>
      <c r="P42" s="94">
        <f t="shared" si="10"/>
        <v>11100</v>
      </c>
      <c r="Q42" s="95" t="s">
        <v>144</v>
      </c>
      <c r="R42" s="422"/>
      <c r="S42" s="398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I42" s="47"/>
    </row>
    <row r="43" spans="1:35" ht="28.5" customHeight="1" thickBot="1" x14ac:dyDescent="0.25">
      <c r="A43" s="402"/>
      <c r="B43" s="417"/>
      <c r="C43" s="159" t="s">
        <v>88</v>
      </c>
      <c r="D43" s="160">
        <f>SUM(D40:D42)</f>
        <v>143900</v>
      </c>
      <c r="E43" s="160">
        <f t="shared" ref="E43:P43" si="11">SUM(E40:E42)</f>
        <v>3000</v>
      </c>
      <c r="F43" s="160">
        <f t="shared" si="11"/>
        <v>146900</v>
      </c>
      <c r="G43" s="160">
        <f t="shared" si="11"/>
        <v>70000</v>
      </c>
      <c r="H43" s="160">
        <f t="shared" si="11"/>
        <v>0</v>
      </c>
      <c r="I43" s="160">
        <f t="shared" si="11"/>
        <v>70000</v>
      </c>
      <c r="J43" s="160">
        <f t="shared" si="11"/>
        <v>213900</v>
      </c>
      <c r="K43" s="160">
        <f t="shared" si="11"/>
        <v>3000</v>
      </c>
      <c r="L43" s="160">
        <f t="shared" si="11"/>
        <v>216900</v>
      </c>
      <c r="M43" s="160">
        <f t="shared" si="11"/>
        <v>5655</v>
      </c>
      <c r="N43" s="160">
        <f t="shared" si="11"/>
        <v>150</v>
      </c>
      <c r="O43" s="160">
        <f t="shared" si="11"/>
        <v>5805</v>
      </c>
      <c r="P43" s="160">
        <f t="shared" si="11"/>
        <v>222705</v>
      </c>
      <c r="Q43" s="161" t="s">
        <v>49</v>
      </c>
      <c r="R43" s="423"/>
      <c r="S43" s="399"/>
      <c r="T43" s="19"/>
      <c r="U43" s="47"/>
      <c r="V43" s="47"/>
      <c r="W43" s="47"/>
      <c r="X43" s="47"/>
      <c r="Y43" s="47"/>
      <c r="Z43" s="47"/>
      <c r="AA43" s="47"/>
      <c r="AB43" s="47"/>
      <c r="AC43" s="34"/>
      <c r="AD43" s="34"/>
      <c r="AE43" s="34"/>
      <c r="AF43" s="34"/>
      <c r="AG43" s="34"/>
      <c r="AH43" s="34"/>
      <c r="AI43" s="34"/>
    </row>
    <row r="44" spans="1:35" ht="28.5" customHeight="1" thickTop="1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34"/>
      <c r="AD44" s="34"/>
      <c r="AE44" s="34"/>
      <c r="AF44" s="34"/>
      <c r="AG44" s="34"/>
      <c r="AH44" s="34"/>
      <c r="AI44" s="34"/>
    </row>
    <row r="45" spans="1:35" ht="21" customHeight="1" x14ac:dyDescent="0.2">
      <c r="A45" s="170"/>
      <c r="B45" s="170"/>
      <c r="C45" s="171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3"/>
      <c r="R45" s="174"/>
      <c r="S45" s="174"/>
      <c r="T45" s="19"/>
      <c r="U45" s="47"/>
      <c r="V45" s="47"/>
      <c r="W45" s="47"/>
      <c r="X45" s="47"/>
      <c r="Y45" s="47"/>
      <c r="Z45" s="47"/>
      <c r="AA45" s="47"/>
      <c r="AB45" s="47"/>
      <c r="AC45" s="34"/>
      <c r="AD45" s="34"/>
      <c r="AE45" s="34"/>
      <c r="AF45" s="34"/>
      <c r="AG45" s="34"/>
      <c r="AH45" s="34"/>
      <c r="AI45" s="34"/>
    </row>
    <row r="46" spans="1:35" ht="21" customHeight="1" x14ac:dyDescent="0.2">
      <c r="A46" s="367" t="s">
        <v>210</v>
      </c>
      <c r="B46" s="367"/>
      <c r="C46" s="367"/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7"/>
      <c r="T46" s="19"/>
      <c r="U46" s="47"/>
      <c r="V46" s="47"/>
      <c r="W46" s="47"/>
      <c r="X46" s="47"/>
      <c r="Y46" s="47"/>
      <c r="Z46" s="47"/>
      <c r="AA46" s="47"/>
      <c r="AB46" s="47"/>
      <c r="AC46" s="34"/>
      <c r="AD46" s="34"/>
      <c r="AE46" s="34"/>
      <c r="AF46" s="34"/>
      <c r="AG46" s="34"/>
      <c r="AH46" s="34"/>
      <c r="AI46" s="34"/>
    </row>
    <row r="47" spans="1:35" ht="21" customHeight="1" x14ac:dyDescent="0.2">
      <c r="A47" s="368" t="s">
        <v>211</v>
      </c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19"/>
      <c r="U47" s="47"/>
      <c r="V47" s="47"/>
      <c r="W47" s="47"/>
      <c r="X47" s="47"/>
      <c r="Y47" s="47"/>
      <c r="Z47" s="47"/>
      <c r="AA47" s="47"/>
      <c r="AB47" s="47"/>
      <c r="AC47" s="34"/>
      <c r="AD47" s="34"/>
      <c r="AE47" s="34"/>
      <c r="AF47" s="34"/>
      <c r="AG47" s="34"/>
      <c r="AH47" s="34"/>
      <c r="AI47" s="34"/>
    </row>
    <row r="48" spans="1:35" ht="21" customHeight="1" thickBot="1" x14ac:dyDescent="0.25">
      <c r="A48" s="433" t="s">
        <v>194</v>
      </c>
      <c r="B48" s="433"/>
      <c r="C48" s="433"/>
      <c r="D48" s="433"/>
      <c r="E48" s="78"/>
      <c r="F48" s="78"/>
      <c r="G48" s="24"/>
      <c r="H48" s="24"/>
      <c r="I48" s="24"/>
      <c r="J48" s="24"/>
      <c r="K48" s="24"/>
      <c r="L48" s="24"/>
      <c r="M48" s="24"/>
      <c r="N48" s="369"/>
      <c r="O48" s="369"/>
      <c r="P48" s="424" t="s">
        <v>169</v>
      </c>
      <c r="Q48" s="424"/>
      <c r="R48" s="424"/>
      <c r="S48" s="424"/>
      <c r="T48" s="19"/>
      <c r="U48" s="47"/>
      <c r="V48" s="47"/>
      <c r="W48" s="47"/>
      <c r="X48" s="47"/>
      <c r="Y48" s="47"/>
      <c r="Z48" s="47"/>
      <c r="AA48" s="47"/>
      <c r="AB48" s="47"/>
      <c r="AC48" s="34"/>
      <c r="AD48" s="34"/>
      <c r="AE48" s="34"/>
      <c r="AF48" s="34"/>
      <c r="AG48" s="34"/>
      <c r="AH48" s="34"/>
      <c r="AI48" s="34"/>
    </row>
    <row r="49" spans="1:35" ht="21" customHeight="1" thickTop="1" x14ac:dyDescent="0.2">
      <c r="A49" s="370" t="s">
        <v>19</v>
      </c>
      <c r="B49" s="373" t="s">
        <v>85</v>
      </c>
      <c r="C49" s="376" t="s">
        <v>124</v>
      </c>
      <c r="D49" s="379" t="s">
        <v>125</v>
      </c>
      <c r="E49" s="379"/>
      <c r="F49" s="379"/>
      <c r="G49" s="379"/>
      <c r="H49" s="379"/>
      <c r="I49" s="379"/>
      <c r="J49" s="379"/>
      <c r="K49" s="379"/>
      <c r="L49" s="379"/>
      <c r="M49" s="380" t="s">
        <v>126</v>
      </c>
      <c r="N49" s="380"/>
      <c r="O49" s="380"/>
      <c r="P49" s="382" t="s">
        <v>127</v>
      </c>
      <c r="Q49" s="385" t="s">
        <v>128</v>
      </c>
      <c r="R49" s="388" t="s">
        <v>70</v>
      </c>
      <c r="S49" s="388" t="s">
        <v>129</v>
      </c>
      <c r="T49" s="19"/>
      <c r="U49" s="47"/>
      <c r="V49" s="47"/>
      <c r="W49" s="47"/>
      <c r="X49" s="47"/>
      <c r="Y49" s="47"/>
      <c r="Z49" s="47"/>
      <c r="AA49" s="47"/>
      <c r="AB49" s="47"/>
      <c r="AC49" s="34"/>
      <c r="AD49" s="34"/>
      <c r="AE49" s="34"/>
      <c r="AF49" s="34"/>
      <c r="AG49" s="34"/>
      <c r="AH49" s="34"/>
      <c r="AI49" s="34"/>
    </row>
    <row r="50" spans="1:35" ht="21" customHeight="1" x14ac:dyDescent="0.2">
      <c r="A50" s="371"/>
      <c r="B50" s="374"/>
      <c r="C50" s="377"/>
      <c r="D50" s="393" t="s">
        <v>130</v>
      </c>
      <c r="E50" s="393"/>
      <c r="F50" s="393"/>
      <c r="G50" s="393" t="s">
        <v>167</v>
      </c>
      <c r="H50" s="393"/>
      <c r="I50" s="393"/>
      <c r="J50" s="393" t="s">
        <v>91</v>
      </c>
      <c r="K50" s="393"/>
      <c r="L50" s="393"/>
      <c r="M50" s="381"/>
      <c r="N50" s="381"/>
      <c r="O50" s="381"/>
      <c r="P50" s="383"/>
      <c r="Q50" s="386"/>
      <c r="R50" s="389"/>
      <c r="S50" s="391"/>
      <c r="T50" s="19"/>
      <c r="U50" s="47"/>
      <c r="V50" s="47"/>
      <c r="W50" s="47"/>
      <c r="X50" s="47"/>
      <c r="Y50" s="47"/>
      <c r="Z50" s="47"/>
      <c r="AA50" s="47"/>
      <c r="AB50" s="47"/>
      <c r="AC50" s="34"/>
      <c r="AD50" s="34"/>
      <c r="AE50" s="34"/>
      <c r="AF50" s="34"/>
      <c r="AG50" s="34"/>
      <c r="AH50" s="34"/>
      <c r="AI50" s="34"/>
    </row>
    <row r="51" spans="1:35" ht="21" customHeight="1" x14ac:dyDescent="0.2">
      <c r="A51" s="371"/>
      <c r="B51" s="374"/>
      <c r="C51" s="377"/>
      <c r="D51" s="168" t="s">
        <v>131</v>
      </c>
      <c r="E51" s="168" t="s">
        <v>132</v>
      </c>
      <c r="F51" s="168" t="s">
        <v>133</v>
      </c>
      <c r="G51" s="168" t="s">
        <v>131</v>
      </c>
      <c r="H51" s="168" t="s">
        <v>132</v>
      </c>
      <c r="I51" s="168" t="s">
        <v>76</v>
      </c>
      <c r="J51" s="168" t="s">
        <v>134</v>
      </c>
      <c r="K51" s="168" t="s">
        <v>132</v>
      </c>
      <c r="L51" s="168" t="s">
        <v>76</v>
      </c>
      <c r="M51" s="168" t="s">
        <v>131</v>
      </c>
      <c r="N51" s="168" t="s">
        <v>135</v>
      </c>
      <c r="O51" s="168" t="s">
        <v>76</v>
      </c>
      <c r="P51" s="384"/>
      <c r="Q51" s="386"/>
      <c r="R51" s="389"/>
      <c r="S51" s="391"/>
      <c r="T51" s="19"/>
      <c r="U51" s="47"/>
      <c r="V51" s="47"/>
      <c r="W51" s="47"/>
      <c r="X51" s="47"/>
      <c r="Y51" s="47"/>
      <c r="Z51" s="47"/>
      <c r="AA51" s="47"/>
      <c r="AB51" s="47"/>
      <c r="AC51" s="34"/>
      <c r="AD51" s="34"/>
      <c r="AE51" s="34"/>
      <c r="AF51" s="34"/>
      <c r="AG51" s="34"/>
      <c r="AH51" s="34"/>
      <c r="AI51" s="34"/>
    </row>
    <row r="52" spans="1:35" ht="21" customHeight="1" x14ac:dyDescent="0.2">
      <c r="A52" s="371"/>
      <c r="B52" s="374"/>
      <c r="C52" s="377"/>
      <c r="D52" s="393" t="s">
        <v>136</v>
      </c>
      <c r="E52" s="393"/>
      <c r="F52" s="393"/>
      <c r="G52" s="393"/>
      <c r="H52" s="393"/>
      <c r="I52" s="393"/>
      <c r="J52" s="394" t="s">
        <v>49</v>
      </c>
      <c r="K52" s="394"/>
      <c r="L52" s="394"/>
      <c r="M52" s="394" t="s">
        <v>137</v>
      </c>
      <c r="N52" s="394"/>
      <c r="O52" s="394"/>
      <c r="P52" s="395" t="s">
        <v>49</v>
      </c>
      <c r="Q52" s="386"/>
      <c r="R52" s="389"/>
      <c r="S52" s="391"/>
      <c r="T52" s="19"/>
      <c r="U52" s="47"/>
      <c r="V52" s="47"/>
      <c r="W52" s="47"/>
      <c r="X52" s="47"/>
      <c r="Y52" s="47"/>
      <c r="Z52" s="47"/>
      <c r="AA52" s="47"/>
      <c r="AB52" s="47"/>
      <c r="AC52" s="34"/>
      <c r="AD52" s="34"/>
      <c r="AE52" s="34"/>
      <c r="AF52" s="34"/>
      <c r="AG52" s="34"/>
      <c r="AH52" s="34"/>
      <c r="AI52" s="34"/>
    </row>
    <row r="53" spans="1:35" ht="21" customHeight="1" x14ac:dyDescent="0.2">
      <c r="A53" s="371"/>
      <c r="B53" s="374"/>
      <c r="C53" s="377"/>
      <c r="D53" s="393" t="s">
        <v>138</v>
      </c>
      <c r="E53" s="393"/>
      <c r="F53" s="393"/>
      <c r="G53" s="393" t="s">
        <v>139</v>
      </c>
      <c r="H53" s="393"/>
      <c r="I53" s="393"/>
      <c r="J53" s="381"/>
      <c r="K53" s="381"/>
      <c r="L53" s="381"/>
      <c r="M53" s="381"/>
      <c r="N53" s="381"/>
      <c r="O53" s="381"/>
      <c r="P53" s="383"/>
      <c r="Q53" s="386"/>
      <c r="R53" s="389"/>
      <c r="S53" s="391"/>
      <c r="T53" s="19"/>
      <c r="U53" s="47"/>
      <c r="V53" s="47"/>
      <c r="W53" s="47"/>
      <c r="X53" s="47"/>
      <c r="Y53" s="47"/>
      <c r="Z53" s="47"/>
      <c r="AA53" s="47"/>
      <c r="AB53" s="47"/>
      <c r="AC53" s="34"/>
      <c r="AD53" s="34"/>
      <c r="AE53" s="34"/>
      <c r="AF53" s="34"/>
      <c r="AG53" s="34"/>
      <c r="AH53" s="34"/>
      <c r="AI53" s="34"/>
    </row>
    <row r="54" spans="1:35" ht="21" customHeight="1" thickBot="1" x14ac:dyDescent="0.25">
      <c r="A54" s="372"/>
      <c r="B54" s="375"/>
      <c r="C54" s="378"/>
      <c r="D54" s="146" t="s">
        <v>140</v>
      </c>
      <c r="E54" s="146" t="s">
        <v>141</v>
      </c>
      <c r="F54" s="146" t="s">
        <v>49</v>
      </c>
      <c r="G54" s="146" t="s">
        <v>140</v>
      </c>
      <c r="H54" s="146" t="s">
        <v>141</v>
      </c>
      <c r="I54" s="146" t="s">
        <v>49</v>
      </c>
      <c r="J54" s="146" t="s">
        <v>140</v>
      </c>
      <c r="K54" s="146" t="s">
        <v>141</v>
      </c>
      <c r="L54" s="146" t="s">
        <v>49</v>
      </c>
      <c r="M54" s="146" t="s">
        <v>140</v>
      </c>
      <c r="N54" s="146" t="s">
        <v>141</v>
      </c>
      <c r="O54" s="146" t="s">
        <v>49</v>
      </c>
      <c r="P54" s="396"/>
      <c r="Q54" s="387"/>
      <c r="R54" s="390"/>
      <c r="S54" s="392"/>
      <c r="T54" s="19"/>
      <c r="U54" s="47"/>
      <c r="V54" s="47"/>
      <c r="W54" s="47"/>
      <c r="X54" s="47"/>
      <c r="Y54" s="47"/>
      <c r="Z54" s="47"/>
      <c r="AA54" s="47"/>
      <c r="AB54" s="47"/>
      <c r="AC54" s="34"/>
      <c r="AD54" s="34"/>
      <c r="AE54" s="34"/>
      <c r="AF54" s="34"/>
      <c r="AG54" s="34"/>
      <c r="AH54" s="34"/>
      <c r="AI54" s="34"/>
    </row>
    <row r="55" spans="1:35" ht="24.75" customHeight="1" thickTop="1" x14ac:dyDescent="0.2">
      <c r="A55" s="400" t="s">
        <v>197</v>
      </c>
      <c r="B55" s="407" t="s">
        <v>87</v>
      </c>
      <c r="C55" s="147" t="s">
        <v>142</v>
      </c>
      <c r="D55" s="148">
        <v>0</v>
      </c>
      <c r="E55" s="148">
        <v>0</v>
      </c>
      <c r="F55" s="148">
        <v>0</v>
      </c>
      <c r="G55" s="148">
        <v>6600</v>
      </c>
      <c r="H55" s="148">
        <v>0</v>
      </c>
      <c r="I55" s="148">
        <v>6600</v>
      </c>
      <c r="J55" s="148">
        <v>6600</v>
      </c>
      <c r="K55" s="148">
        <v>0</v>
      </c>
      <c r="L55" s="148">
        <v>6600</v>
      </c>
      <c r="M55" s="148">
        <v>0</v>
      </c>
      <c r="N55" s="148">
        <v>0</v>
      </c>
      <c r="O55" s="148">
        <v>0</v>
      </c>
      <c r="P55" s="148">
        <v>6600</v>
      </c>
      <c r="Q55" s="149" t="s">
        <v>120</v>
      </c>
      <c r="R55" s="409" t="s">
        <v>74</v>
      </c>
      <c r="S55" s="397" t="s">
        <v>204</v>
      </c>
      <c r="T55" s="19"/>
      <c r="U55" s="47"/>
      <c r="V55" s="47"/>
      <c r="W55" s="47"/>
      <c r="X55" s="47"/>
      <c r="Y55" s="47"/>
      <c r="Z55" s="47"/>
      <c r="AA55" s="47"/>
      <c r="AB55" s="47"/>
      <c r="AC55" s="34"/>
      <c r="AD55" s="34"/>
      <c r="AE55" s="34"/>
      <c r="AF55" s="34"/>
      <c r="AG55" s="34"/>
      <c r="AH55" s="34"/>
      <c r="AI55" s="34"/>
    </row>
    <row r="56" spans="1:35" ht="24.75" customHeight="1" x14ac:dyDescent="0.2">
      <c r="A56" s="401"/>
      <c r="B56" s="408"/>
      <c r="C56" s="99" t="s">
        <v>168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1" t="s">
        <v>121</v>
      </c>
      <c r="R56" s="410"/>
      <c r="S56" s="398"/>
      <c r="T56" s="19"/>
      <c r="U56" s="47"/>
      <c r="V56" s="47"/>
      <c r="W56" s="47"/>
      <c r="X56" s="47"/>
      <c r="Y56" s="47"/>
      <c r="Z56" s="47"/>
      <c r="AA56" s="47"/>
      <c r="AB56" s="47"/>
      <c r="AC56" s="34"/>
      <c r="AD56" s="34"/>
      <c r="AE56" s="34"/>
      <c r="AF56" s="34"/>
      <c r="AG56" s="34"/>
      <c r="AH56" s="34"/>
      <c r="AI56" s="34"/>
    </row>
    <row r="57" spans="1:35" ht="24.75" customHeight="1" x14ac:dyDescent="0.2">
      <c r="A57" s="401"/>
      <c r="B57" s="408"/>
      <c r="C57" s="93" t="s">
        <v>143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</v>
      </c>
      <c r="P57" s="94">
        <v>0</v>
      </c>
      <c r="Q57" s="95" t="s">
        <v>144</v>
      </c>
      <c r="R57" s="410"/>
      <c r="S57" s="398"/>
      <c r="T57" s="19"/>
      <c r="U57" s="47"/>
      <c r="V57" s="47"/>
      <c r="W57" s="47"/>
      <c r="X57" s="47"/>
      <c r="Y57" s="47"/>
      <c r="Z57" s="47"/>
      <c r="AA57" s="47"/>
      <c r="AB57" s="47"/>
      <c r="AC57" s="34"/>
      <c r="AD57" s="34"/>
      <c r="AE57" s="34"/>
      <c r="AF57" s="34"/>
      <c r="AG57" s="34"/>
      <c r="AH57" s="34"/>
      <c r="AI57" s="34"/>
    </row>
    <row r="58" spans="1:35" ht="24.75" customHeight="1" x14ac:dyDescent="0.2">
      <c r="A58" s="401"/>
      <c r="B58" s="408"/>
      <c r="C58" s="156" t="s">
        <v>88</v>
      </c>
      <c r="D58" s="157">
        <f>SUM(D55:D57)</f>
        <v>0</v>
      </c>
      <c r="E58" s="157">
        <f t="shared" ref="E58:P58" si="12">SUM(E55:E57)</f>
        <v>0</v>
      </c>
      <c r="F58" s="157">
        <f t="shared" si="12"/>
        <v>0</v>
      </c>
      <c r="G58" s="157">
        <f t="shared" si="12"/>
        <v>6600</v>
      </c>
      <c r="H58" s="157">
        <f t="shared" si="12"/>
        <v>0</v>
      </c>
      <c r="I58" s="157">
        <f t="shared" si="12"/>
        <v>6600</v>
      </c>
      <c r="J58" s="157">
        <f t="shared" si="12"/>
        <v>6600</v>
      </c>
      <c r="K58" s="157">
        <f t="shared" si="12"/>
        <v>0</v>
      </c>
      <c r="L58" s="157">
        <f t="shared" si="12"/>
        <v>6600</v>
      </c>
      <c r="M58" s="157">
        <f t="shared" si="12"/>
        <v>0</v>
      </c>
      <c r="N58" s="157">
        <f t="shared" si="12"/>
        <v>0</v>
      </c>
      <c r="O58" s="157">
        <f t="shared" si="12"/>
        <v>0</v>
      </c>
      <c r="P58" s="157">
        <f t="shared" si="12"/>
        <v>6600</v>
      </c>
      <c r="Q58" s="158" t="s">
        <v>49</v>
      </c>
      <c r="R58" s="411"/>
      <c r="S58" s="398"/>
      <c r="T58" s="19"/>
      <c r="U58" s="47"/>
      <c r="V58" s="47"/>
      <c r="W58" s="47"/>
      <c r="X58" s="47"/>
      <c r="Y58" s="47"/>
      <c r="Z58" s="47"/>
      <c r="AA58" s="47"/>
      <c r="AB58" s="47"/>
      <c r="AC58" s="34"/>
      <c r="AD58" s="34"/>
      <c r="AE58" s="34"/>
      <c r="AF58" s="34"/>
      <c r="AG58" s="34"/>
      <c r="AH58" s="34"/>
      <c r="AI58" s="34"/>
    </row>
    <row r="59" spans="1:35" ht="24.75" customHeight="1" x14ac:dyDescent="0.2">
      <c r="A59" s="401"/>
      <c r="B59" s="408" t="s">
        <v>89</v>
      </c>
      <c r="C59" s="96" t="s">
        <v>142</v>
      </c>
      <c r="D59" s="97">
        <v>0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97">
        <v>0</v>
      </c>
      <c r="P59" s="97">
        <v>0</v>
      </c>
      <c r="Q59" s="98" t="s">
        <v>120</v>
      </c>
      <c r="R59" s="412" t="s">
        <v>75</v>
      </c>
      <c r="S59" s="398"/>
      <c r="T59" s="19"/>
      <c r="U59" s="47"/>
      <c r="V59" s="47"/>
      <c r="W59" s="47"/>
      <c r="X59" s="47"/>
      <c r="Y59" s="47"/>
      <c r="Z59" s="47"/>
      <c r="AA59" s="47"/>
      <c r="AB59" s="47"/>
      <c r="AC59" s="34"/>
      <c r="AD59" s="34"/>
      <c r="AE59" s="34"/>
      <c r="AF59" s="34"/>
      <c r="AG59" s="34"/>
      <c r="AH59" s="34"/>
      <c r="AI59" s="34"/>
    </row>
    <row r="60" spans="1:35" ht="24.75" customHeight="1" x14ac:dyDescent="0.2">
      <c r="A60" s="401"/>
      <c r="B60" s="408"/>
      <c r="C60" s="99" t="s">
        <v>168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00">
        <v>0</v>
      </c>
      <c r="J60" s="100">
        <v>0</v>
      </c>
      <c r="K60" s="100">
        <v>0</v>
      </c>
      <c r="L60" s="100">
        <v>0</v>
      </c>
      <c r="M60" s="100">
        <v>0</v>
      </c>
      <c r="N60" s="100">
        <v>0</v>
      </c>
      <c r="O60" s="100">
        <v>0</v>
      </c>
      <c r="P60" s="100">
        <v>0</v>
      </c>
      <c r="Q60" s="101" t="s">
        <v>121</v>
      </c>
      <c r="R60" s="410"/>
      <c r="S60" s="398"/>
      <c r="T60" s="19"/>
      <c r="U60" s="47"/>
      <c r="V60" s="47"/>
      <c r="W60" s="47"/>
      <c r="X60" s="47"/>
      <c r="Y60" s="47"/>
      <c r="Z60" s="47"/>
      <c r="AA60" s="47"/>
      <c r="AB60" s="47"/>
      <c r="AC60" s="34"/>
      <c r="AD60" s="34"/>
      <c r="AE60" s="34"/>
      <c r="AF60" s="34"/>
      <c r="AG60" s="34"/>
      <c r="AH60" s="34"/>
      <c r="AI60" s="34"/>
    </row>
    <row r="61" spans="1:35" ht="24.75" customHeight="1" x14ac:dyDescent="0.2">
      <c r="A61" s="401"/>
      <c r="B61" s="408"/>
      <c r="C61" s="93" t="s">
        <v>143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94">
        <v>0</v>
      </c>
      <c r="J61" s="94">
        <v>0</v>
      </c>
      <c r="K61" s="94">
        <v>0</v>
      </c>
      <c r="L61" s="94">
        <v>0</v>
      </c>
      <c r="M61" s="94">
        <v>0</v>
      </c>
      <c r="N61" s="94">
        <v>0</v>
      </c>
      <c r="O61" s="94">
        <v>0</v>
      </c>
      <c r="P61" s="94">
        <v>0</v>
      </c>
      <c r="Q61" s="95" t="s">
        <v>144</v>
      </c>
      <c r="R61" s="410"/>
      <c r="S61" s="398"/>
      <c r="T61" s="19"/>
      <c r="U61" s="47"/>
      <c r="V61" s="47"/>
      <c r="W61" s="47"/>
      <c r="X61" s="47"/>
      <c r="Y61" s="47"/>
      <c r="Z61" s="47"/>
      <c r="AA61" s="47"/>
      <c r="AB61" s="47"/>
      <c r="AC61" s="34"/>
      <c r="AD61" s="34"/>
      <c r="AE61" s="34"/>
      <c r="AF61" s="34"/>
      <c r="AG61" s="34"/>
      <c r="AH61" s="34"/>
      <c r="AI61" s="34"/>
    </row>
    <row r="62" spans="1:35" ht="24.75" customHeight="1" x14ac:dyDescent="0.2">
      <c r="A62" s="401"/>
      <c r="B62" s="408"/>
      <c r="C62" s="156" t="s">
        <v>88</v>
      </c>
      <c r="D62" s="157">
        <v>0</v>
      </c>
      <c r="E62" s="157">
        <v>0</v>
      </c>
      <c r="F62" s="157">
        <v>0</v>
      </c>
      <c r="G62" s="157">
        <v>0</v>
      </c>
      <c r="H62" s="157">
        <v>0</v>
      </c>
      <c r="I62" s="157">
        <v>0</v>
      </c>
      <c r="J62" s="157">
        <v>0</v>
      </c>
      <c r="K62" s="157">
        <v>0</v>
      </c>
      <c r="L62" s="157">
        <v>0</v>
      </c>
      <c r="M62" s="157">
        <v>0</v>
      </c>
      <c r="N62" s="157">
        <v>0</v>
      </c>
      <c r="O62" s="157">
        <v>0</v>
      </c>
      <c r="P62" s="157">
        <v>0</v>
      </c>
      <c r="Q62" s="158" t="s">
        <v>49</v>
      </c>
      <c r="R62" s="411"/>
      <c r="S62" s="398"/>
      <c r="T62" s="19"/>
      <c r="U62" s="47"/>
      <c r="V62" s="47"/>
      <c r="W62" s="47"/>
      <c r="X62" s="47"/>
      <c r="Y62" s="47"/>
      <c r="Z62" s="47"/>
      <c r="AA62" s="47"/>
      <c r="AB62" s="47"/>
      <c r="AC62" s="34"/>
      <c r="AD62" s="34"/>
      <c r="AE62" s="34"/>
      <c r="AF62" s="34"/>
      <c r="AG62" s="34"/>
      <c r="AH62" s="34"/>
      <c r="AI62" s="34"/>
    </row>
    <row r="63" spans="1:35" ht="24.75" customHeight="1" x14ac:dyDescent="0.2">
      <c r="A63" s="401"/>
      <c r="B63" s="413" t="s">
        <v>88</v>
      </c>
      <c r="C63" s="153" t="s">
        <v>142</v>
      </c>
      <c r="D63" s="154">
        <f>D55+D59</f>
        <v>0</v>
      </c>
      <c r="E63" s="154">
        <f t="shared" ref="E63:P63" si="13">E55+E59</f>
        <v>0</v>
      </c>
      <c r="F63" s="154">
        <f t="shared" si="13"/>
        <v>0</v>
      </c>
      <c r="G63" s="154">
        <f t="shared" si="13"/>
        <v>6600</v>
      </c>
      <c r="H63" s="154">
        <f t="shared" si="13"/>
        <v>0</v>
      </c>
      <c r="I63" s="154">
        <f t="shared" si="13"/>
        <v>6600</v>
      </c>
      <c r="J63" s="154">
        <f t="shared" si="13"/>
        <v>6600</v>
      </c>
      <c r="K63" s="154">
        <f t="shared" si="13"/>
        <v>0</v>
      </c>
      <c r="L63" s="154">
        <f t="shared" si="13"/>
        <v>6600</v>
      </c>
      <c r="M63" s="154">
        <f t="shared" si="13"/>
        <v>0</v>
      </c>
      <c r="N63" s="154">
        <f t="shared" si="13"/>
        <v>0</v>
      </c>
      <c r="O63" s="154">
        <f t="shared" si="13"/>
        <v>0</v>
      </c>
      <c r="P63" s="154">
        <f t="shared" si="13"/>
        <v>6600</v>
      </c>
      <c r="Q63" s="155" t="s">
        <v>120</v>
      </c>
      <c r="R63" s="415" t="s">
        <v>49</v>
      </c>
      <c r="S63" s="398"/>
      <c r="T63" s="19"/>
      <c r="U63" s="47"/>
      <c r="V63" s="47"/>
      <c r="W63" s="47"/>
      <c r="X63" s="47"/>
      <c r="Y63" s="47"/>
      <c r="Z63" s="47"/>
      <c r="AA63" s="47"/>
      <c r="AB63" s="47"/>
      <c r="AC63" s="34"/>
      <c r="AD63" s="34"/>
      <c r="AE63" s="34"/>
      <c r="AF63" s="34"/>
      <c r="AG63" s="34"/>
      <c r="AH63" s="34"/>
      <c r="AI63" s="34"/>
    </row>
    <row r="64" spans="1:35" ht="24.75" customHeight="1" x14ac:dyDescent="0.2">
      <c r="A64" s="401"/>
      <c r="B64" s="408"/>
      <c r="C64" s="99" t="s">
        <v>168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1" t="s">
        <v>121</v>
      </c>
      <c r="R64" s="410"/>
      <c r="S64" s="398"/>
      <c r="T64" s="19"/>
      <c r="U64" s="47"/>
      <c r="V64" s="47"/>
      <c r="W64" s="47"/>
      <c r="X64" s="47"/>
      <c r="Y64" s="47"/>
      <c r="Z64" s="47"/>
      <c r="AA64" s="47"/>
      <c r="AB64" s="47"/>
      <c r="AC64" s="34"/>
      <c r="AD64" s="34"/>
      <c r="AE64" s="34"/>
      <c r="AF64" s="34"/>
      <c r="AG64" s="34"/>
      <c r="AH64" s="34"/>
      <c r="AI64" s="34"/>
    </row>
    <row r="65" spans="1:35" ht="24.75" customHeight="1" x14ac:dyDescent="0.2">
      <c r="A65" s="401"/>
      <c r="B65" s="408"/>
      <c r="C65" s="93" t="s">
        <v>143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4">
        <v>0</v>
      </c>
      <c r="M65" s="94">
        <v>0</v>
      </c>
      <c r="N65" s="94">
        <v>0</v>
      </c>
      <c r="O65" s="94">
        <v>0</v>
      </c>
      <c r="P65" s="94">
        <v>0</v>
      </c>
      <c r="Q65" s="95" t="s">
        <v>144</v>
      </c>
      <c r="R65" s="410"/>
      <c r="S65" s="398"/>
      <c r="T65" s="19"/>
      <c r="U65" s="47"/>
      <c r="V65" s="47"/>
      <c r="W65" s="47"/>
      <c r="X65" s="47"/>
      <c r="Y65" s="47"/>
      <c r="Z65" s="47"/>
      <c r="AA65" s="47"/>
      <c r="AB65" s="47"/>
      <c r="AC65" s="34"/>
      <c r="AD65" s="34"/>
      <c r="AE65" s="34"/>
      <c r="AF65" s="34"/>
      <c r="AG65" s="34"/>
      <c r="AH65" s="34"/>
      <c r="AI65" s="34"/>
    </row>
    <row r="66" spans="1:35" ht="24.75" customHeight="1" thickBot="1" x14ac:dyDescent="0.25">
      <c r="A66" s="402"/>
      <c r="B66" s="417"/>
      <c r="C66" s="159" t="s">
        <v>88</v>
      </c>
      <c r="D66" s="160">
        <f>SUM(D63:D65)</f>
        <v>0</v>
      </c>
      <c r="E66" s="160">
        <f t="shared" ref="E66:P66" si="14">SUM(E63:E65)</f>
        <v>0</v>
      </c>
      <c r="F66" s="160">
        <f t="shared" si="14"/>
        <v>0</v>
      </c>
      <c r="G66" s="160">
        <f t="shared" si="14"/>
        <v>6600</v>
      </c>
      <c r="H66" s="160">
        <f t="shared" si="14"/>
        <v>0</v>
      </c>
      <c r="I66" s="160">
        <f t="shared" si="14"/>
        <v>6600</v>
      </c>
      <c r="J66" s="160">
        <f t="shared" si="14"/>
        <v>6600</v>
      </c>
      <c r="K66" s="160">
        <f t="shared" si="14"/>
        <v>0</v>
      </c>
      <c r="L66" s="160">
        <f t="shared" si="14"/>
        <v>6600</v>
      </c>
      <c r="M66" s="160">
        <f t="shared" si="14"/>
        <v>0</v>
      </c>
      <c r="N66" s="160">
        <f t="shared" si="14"/>
        <v>0</v>
      </c>
      <c r="O66" s="160">
        <f t="shared" si="14"/>
        <v>0</v>
      </c>
      <c r="P66" s="160">
        <f t="shared" si="14"/>
        <v>6600</v>
      </c>
      <c r="Q66" s="161" t="s">
        <v>49</v>
      </c>
      <c r="R66" s="418"/>
      <c r="S66" s="399"/>
      <c r="T66" s="19"/>
      <c r="U66" s="47"/>
      <c r="V66" s="47"/>
      <c r="W66" s="47"/>
      <c r="X66" s="47"/>
      <c r="Y66" s="47"/>
      <c r="Z66" s="47"/>
      <c r="AA66" s="47"/>
      <c r="AB66" s="47"/>
      <c r="AC66" s="34"/>
      <c r="AD66" s="34"/>
      <c r="AE66" s="34"/>
      <c r="AF66" s="34"/>
      <c r="AG66" s="34"/>
      <c r="AH66" s="34"/>
      <c r="AI66" s="34"/>
    </row>
    <row r="67" spans="1:35" ht="24.75" customHeight="1" thickTop="1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34"/>
      <c r="AD67" s="34"/>
      <c r="AE67" s="34"/>
      <c r="AF67" s="34"/>
      <c r="AG67" s="34"/>
      <c r="AH67" s="34"/>
      <c r="AI67" s="34"/>
    </row>
    <row r="68" spans="1:35" ht="15" customHeight="1" x14ac:dyDescent="0.2">
      <c r="A68" s="170"/>
      <c r="B68" s="170"/>
      <c r="C68" s="171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3"/>
      <c r="R68" s="174"/>
      <c r="S68" s="174"/>
      <c r="T68" s="19"/>
      <c r="U68" s="47"/>
      <c r="V68" s="47"/>
      <c r="W68" s="47"/>
      <c r="X68" s="47"/>
      <c r="Y68" s="47"/>
      <c r="Z68" s="47"/>
      <c r="AA68" s="47"/>
      <c r="AB68" s="47"/>
      <c r="AC68" s="34"/>
      <c r="AD68" s="34"/>
      <c r="AE68" s="34"/>
      <c r="AF68" s="34"/>
      <c r="AG68" s="34"/>
      <c r="AH68" s="34"/>
      <c r="AI68" s="34"/>
    </row>
    <row r="69" spans="1:35" ht="17.25" customHeight="1" x14ac:dyDescent="0.2">
      <c r="A69" s="367" t="s">
        <v>210</v>
      </c>
      <c r="B69" s="367"/>
      <c r="C69" s="367"/>
      <c r="D69" s="367"/>
      <c r="E69" s="367"/>
      <c r="F69" s="367"/>
      <c r="G69" s="367"/>
      <c r="H69" s="367"/>
      <c r="I69" s="367"/>
      <c r="J69" s="367"/>
      <c r="K69" s="367"/>
      <c r="L69" s="367"/>
      <c r="M69" s="367"/>
      <c r="N69" s="367"/>
      <c r="O69" s="367"/>
      <c r="P69" s="367"/>
      <c r="Q69" s="367"/>
      <c r="R69" s="367"/>
      <c r="S69" s="367"/>
      <c r="T69" s="19"/>
      <c r="U69" s="47"/>
      <c r="V69" s="47"/>
      <c r="W69" s="47"/>
      <c r="X69" s="47"/>
      <c r="Y69" s="47"/>
      <c r="Z69" s="47"/>
      <c r="AA69" s="47"/>
      <c r="AB69" s="47"/>
      <c r="AC69" s="34"/>
      <c r="AD69" s="34"/>
      <c r="AE69" s="34"/>
      <c r="AF69" s="34"/>
      <c r="AG69" s="34"/>
      <c r="AH69" s="34"/>
      <c r="AI69" s="34"/>
    </row>
    <row r="70" spans="1:35" ht="18.75" customHeight="1" x14ac:dyDescent="0.2">
      <c r="A70" s="368" t="s">
        <v>211</v>
      </c>
      <c r="B70" s="368"/>
      <c r="C70" s="368"/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/>
      <c r="P70" s="368"/>
      <c r="Q70" s="368"/>
      <c r="R70" s="368"/>
      <c r="S70" s="368"/>
      <c r="T70" s="19"/>
      <c r="U70" s="47"/>
      <c r="V70" s="47"/>
      <c r="W70" s="47"/>
      <c r="X70" s="47"/>
      <c r="Y70" s="47"/>
      <c r="Z70" s="47"/>
      <c r="AA70" s="47"/>
      <c r="AB70" s="47"/>
      <c r="AC70" s="34"/>
      <c r="AD70" s="34"/>
      <c r="AE70" s="34"/>
      <c r="AF70" s="34"/>
      <c r="AG70" s="34"/>
      <c r="AH70" s="34"/>
      <c r="AI70" s="34"/>
    </row>
    <row r="71" spans="1:35" ht="21" customHeight="1" thickBot="1" x14ac:dyDescent="0.25">
      <c r="A71" s="433" t="s">
        <v>194</v>
      </c>
      <c r="B71" s="433"/>
      <c r="C71" s="433"/>
      <c r="D71" s="433"/>
      <c r="G71" s="24"/>
      <c r="H71" s="24"/>
      <c r="I71" s="24"/>
      <c r="J71" s="24"/>
      <c r="K71" s="24"/>
      <c r="L71" s="24"/>
      <c r="M71" s="24"/>
      <c r="P71" s="424" t="s">
        <v>169</v>
      </c>
      <c r="Q71" s="424"/>
      <c r="R71" s="424"/>
      <c r="S71" s="424"/>
      <c r="T71" s="19"/>
      <c r="U71" s="47"/>
      <c r="V71" s="47"/>
      <c r="W71" s="47"/>
      <c r="X71" s="47"/>
      <c r="Y71" s="47"/>
      <c r="Z71" s="47"/>
      <c r="AA71" s="47"/>
      <c r="AB71" s="47"/>
      <c r="AC71" s="34"/>
      <c r="AD71" s="34"/>
      <c r="AE71" s="34"/>
      <c r="AF71" s="34"/>
      <c r="AG71" s="34"/>
      <c r="AH71" s="34"/>
      <c r="AI71" s="34"/>
    </row>
    <row r="72" spans="1:35" ht="21" customHeight="1" thickTop="1" x14ac:dyDescent="0.2">
      <c r="A72" s="370" t="s">
        <v>19</v>
      </c>
      <c r="B72" s="373" t="s">
        <v>85</v>
      </c>
      <c r="C72" s="376" t="s">
        <v>124</v>
      </c>
      <c r="D72" s="379" t="s">
        <v>125</v>
      </c>
      <c r="E72" s="379"/>
      <c r="F72" s="379"/>
      <c r="G72" s="379"/>
      <c r="H72" s="379"/>
      <c r="I72" s="379"/>
      <c r="J72" s="379"/>
      <c r="K72" s="379"/>
      <c r="L72" s="379"/>
      <c r="M72" s="380" t="s">
        <v>126</v>
      </c>
      <c r="N72" s="380"/>
      <c r="O72" s="380"/>
      <c r="P72" s="382" t="s">
        <v>127</v>
      </c>
      <c r="Q72" s="385" t="s">
        <v>128</v>
      </c>
      <c r="R72" s="388" t="s">
        <v>70</v>
      </c>
      <c r="S72" s="388" t="s">
        <v>129</v>
      </c>
      <c r="T72" s="19"/>
      <c r="U72" s="47"/>
      <c r="V72" s="47"/>
      <c r="W72" s="47"/>
      <c r="X72" s="47"/>
      <c r="Y72" s="47"/>
      <c r="Z72" s="47"/>
      <c r="AA72" s="47"/>
      <c r="AB72" s="47"/>
      <c r="AC72" s="34"/>
      <c r="AD72" s="34"/>
      <c r="AE72" s="34"/>
      <c r="AF72" s="34"/>
      <c r="AG72" s="34"/>
      <c r="AH72" s="34"/>
      <c r="AI72" s="34"/>
    </row>
    <row r="73" spans="1:35" ht="21" customHeight="1" x14ac:dyDescent="0.2">
      <c r="A73" s="371"/>
      <c r="B73" s="374"/>
      <c r="C73" s="377"/>
      <c r="D73" s="393" t="s">
        <v>130</v>
      </c>
      <c r="E73" s="393"/>
      <c r="F73" s="393"/>
      <c r="G73" s="393" t="s">
        <v>167</v>
      </c>
      <c r="H73" s="393"/>
      <c r="I73" s="393"/>
      <c r="J73" s="393" t="s">
        <v>91</v>
      </c>
      <c r="K73" s="393"/>
      <c r="L73" s="393"/>
      <c r="M73" s="381"/>
      <c r="N73" s="381"/>
      <c r="O73" s="381"/>
      <c r="P73" s="383"/>
      <c r="Q73" s="386"/>
      <c r="R73" s="389"/>
      <c r="S73" s="391"/>
      <c r="T73" s="19"/>
      <c r="U73" s="47"/>
      <c r="V73" s="47"/>
      <c r="W73" s="47"/>
      <c r="X73" s="47"/>
      <c r="Y73" s="47"/>
      <c r="Z73" s="47"/>
      <c r="AA73" s="47"/>
      <c r="AB73" s="47"/>
      <c r="AC73" s="34"/>
      <c r="AD73" s="34"/>
      <c r="AE73" s="34"/>
      <c r="AF73" s="34"/>
      <c r="AG73" s="34"/>
      <c r="AH73" s="34"/>
      <c r="AI73" s="34"/>
    </row>
    <row r="74" spans="1:35" ht="21" customHeight="1" x14ac:dyDescent="0.2">
      <c r="A74" s="371"/>
      <c r="B74" s="374"/>
      <c r="C74" s="377"/>
      <c r="D74" s="168" t="s">
        <v>131</v>
      </c>
      <c r="E74" s="168" t="s">
        <v>132</v>
      </c>
      <c r="F74" s="168" t="s">
        <v>133</v>
      </c>
      <c r="G74" s="168" t="s">
        <v>131</v>
      </c>
      <c r="H74" s="168" t="s">
        <v>132</v>
      </c>
      <c r="I74" s="168" t="s">
        <v>76</v>
      </c>
      <c r="J74" s="168" t="s">
        <v>134</v>
      </c>
      <c r="K74" s="168" t="s">
        <v>132</v>
      </c>
      <c r="L74" s="168" t="s">
        <v>76</v>
      </c>
      <c r="M74" s="168" t="s">
        <v>131</v>
      </c>
      <c r="N74" s="168" t="s">
        <v>135</v>
      </c>
      <c r="O74" s="168" t="s">
        <v>76</v>
      </c>
      <c r="P74" s="384"/>
      <c r="Q74" s="386"/>
      <c r="R74" s="389"/>
      <c r="S74" s="391"/>
      <c r="T74" s="19"/>
      <c r="U74" s="47"/>
      <c r="V74" s="47"/>
      <c r="W74" s="47"/>
      <c r="X74" s="47"/>
      <c r="Y74" s="47"/>
      <c r="Z74" s="47"/>
      <c r="AA74" s="47"/>
      <c r="AB74" s="47"/>
      <c r="AC74" s="34"/>
      <c r="AD74" s="34"/>
      <c r="AE74" s="34"/>
      <c r="AF74" s="34"/>
      <c r="AG74" s="34"/>
      <c r="AH74" s="34"/>
      <c r="AI74" s="34"/>
    </row>
    <row r="75" spans="1:35" ht="21" customHeight="1" x14ac:dyDescent="0.2">
      <c r="A75" s="371"/>
      <c r="B75" s="374"/>
      <c r="C75" s="377"/>
      <c r="D75" s="393" t="s">
        <v>136</v>
      </c>
      <c r="E75" s="393"/>
      <c r="F75" s="393"/>
      <c r="G75" s="393"/>
      <c r="H75" s="393"/>
      <c r="I75" s="393"/>
      <c r="J75" s="394" t="s">
        <v>49</v>
      </c>
      <c r="K75" s="394"/>
      <c r="L75" s="394"/>
      <c r="M75" s="394" t="s">
        <v>137</v>
      </c>
      <c r="N75" s="394"/>
      <c r="O75" s="394"/>
      <c r="P75" s="395" t="s">
        <v>49</v>
      </c>
      <c r="Q75" s="386"/>
      <c r="R75" s="389"/>
      <c r="S75" s="391"/>
      <c r="T75" s="19"/>
      <c r="U75" s="47"/>
      <c r="V75" s="47"/>
      <c r="W75" s="47"/>
      <c r="X75" s="47"/>
      <c r="Y75" s="47"/>
      <c r="Z75" s="47"/>
      <c r="AA75" s="47"/>
      <c r="AB75" s="47"/>
      <c r="AC75" s="34"/>
      <c r="AD75" s="34"/>
      <c r="AE75" s="34"/>
      <c r="AF75" s="34"/>
      <c r="AG75" s="34"/>
      <c r="AH75" s="34"/>
      <c r="AI75" s="34"/>
    </row>
    <row r="76" spans="1:35" ht="21" customHeight="1" x14ac:dyDescent="0.2">
      <c r="A76" s="371"/>
      <c r="B76" s="374"/>
      <c r="C76" s="377"/>
      <c r="D76" s="393" t="s">
        <v>138</v>
      </c>
      <c r="E76" s="393"/>
      <c r="F76" s="393"/>
      <c r="G76" s="393" t="s">
        <v>139</v>
      </c>
      <c r="H76" s="393"/>
      <c r="I76" s="393"/>
      <c r="J76" s="381"/>
      <c r="K76" s="381"/>
      <c r="L76" s="381"/>
      <c r="M76" s="381"/>
      <c r="N76" s="381"/>
      <c r="O76" s="381"/>
      <c r="P76" s="383"/>
      <c r="Q76" s="386"/>
      <c r="R76" s="389"/>
      <c r="S76" s="391"/>
      <c r="T76" s="19"/>
      <c r="U76" s="47"/>
      <c r="V76" s="47"/>
      <c r="W76" s="47"/>
      <c r="X76" s="47"/>
      <c r="Y76" s="47"/>
      <c r="Z76" s="47"/>
      <c r="AA76" s="47"/>
      <c r="AB76" s="47"/>
      <c r="AC76" s="34"/>
      <c r="AD76" s="34"/>
      <c r="AE76" s="34"/>
      <c r="AF76" s="34"/>
      <c r="AG76" s="34"/>
      <c r="AH76" s="34"/>
      <c r="AI76" s="34"/>
    </row>
    <row r="77" spans="1:35" ht="21" customHeight="1" thickBot="1" x14ac:dyDescent="0.25">
      <c r="A77" s="372"/>
      <c r="B77" s="375"/>
      <c r="C77" s="378"/>
      <c r="D77" s="146" t="s">
        <v>140</v>
      </c>
      <c r="E77" s="146" t="s">
        <v>141</v>
      </c>
      <c r="F77" s="146" t="s">
        <v>49</v>
      </c>
      <c r="G77" s="146" t="s">
        <v>140</v>
      </c>
      <c r="H77" s="146" t="s">
        <v>141</v>
      </c>
      <c r="I77" s="146" t="s">
        <v>49</v>
      </c>
      <c r="J77" s="146" t="s">
        <v>140</v>
      </c>
      <c r="K77" s="146" t="s">
        <v>141</v>
      </c>
      <c r="L77" s="146" t="s">
        <v>49</v>
      </c>
      <c r="M77" s="146" t="s">
        <v>140</v>
      </c>
      <c r="N77" s="146" t="s">
        <v>141</v>
      </c>
      <c r="O77" s="146" t="s">
        <v>49</v>
      </c>
      <c r="P77" s="396"/>
      <c r="Q77" s="387"/>
      <c r="R77" s="390"/>
      <c r="S77" s="392"/>
      <c r="T77" s="19"/>
      <c r="U77" s="47"/>
      <c r="V77" s="47"/>
      <c r="W77" s="47"/>
      <c r="X77" s="47"/>
      <c r="Y77" s="47"/>
      <c r="Z77" s="47"/>
      <c r="AA77" s="47"/>
      <c r="AB77" s="47"/>
      <c r="AC77" s="34"/>
      <c r="AD77" s="34"/>
      <c r="AE77" s="34"/>
      <c r="AF77" s="34"/>
      <c r="AG77" s="34"/>
      <c r="AH77" s="34"/>
      <c r="AI77" s="34"/>
    </row>
    <row r="78" spans="1:35" ht="23.25" customHeight="1" thickTop="1" x14ac:dyDescent="0.2">
      <c r="A78" s="400" t="s">
        <v>198</v>
      </c>
      <c r="B78" s="407" t="s">
        <v>87</v>
      </c>
      <c r="C78" s="147" t="s">
        <v>142</v>
      </c>
      <c r="D78" s="148">
        <v>3600</v>
      </c>
      <c r="E78" s="148">
        <v>0</v>
      </c>
      <c r="F78" s="148">
        <v>3600</v>
      </c>
      <c r="G78" s="148">
        <v>2100</v>
      </c>
      <c r="H78" s="148">
        <v>2400</v>
      </c>
      <c r="I78" s="148">
        <v>4500</v>
      </c>
      <c r="J78" s="148">
        <v>5700</v>
      </c>
      <c r="K78" s="148">
        <v>2400</v>
      </c>
      <c r="L78" s="148">
        <v>8100</v>
      </c>
      <c r="M78" s="148">
        <v>1300</v>
      </c>
      <c r="N78" s="148">
        <v>400</v>
      </c>
      <c r="O78" s="148">
        <v>1700</v>
      </c>
      <c r="P78" s="148">
        <v>9800</v>
      </c>
      <c r="Q78" s="149" t="s">
        <v>120</v>
      </c>
      <c r="R78" s="409" t="s">
        <v>74</v>
      </c>
      <c r="S78" s="397" t="s">
        <v>205</v>
      </c>
      <c r="T78" s="19"/>
      <c r="U78" s="47"/>
      <c r="V78" s="47"/>
      <c r="W78" s="47"/>
      <c r="X78" s="47"/>
      <c r="Y78" s="47"/>
      <c r="Z78" s="47"/>
      <c r="AA78" s="47"/>
      <c r="AB78" s="47"/>
      <c r="AC78" s="34"/>
      <c r="AD78" s="34"/>
      <c r="AE78" s="34"/>
      <c r="AF78" s="34"/>
      <c r="AG78" s="34"/>
      <c r="AH78" s="34"/>
      <c r="AI78" s="34"/>
    </row>
    <row r="79" spans="1:35" ht="23.25" customHeight="1" x14ac:dyDescent="0.2">
      <c r="A79" s="401"/>
      <c r="B79" s="408"/>
      <c r="C79" s="99" t="s">
        <v>168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1" t="s">
        <v>121</v>
      </c>
      <c r="R79" s="410"/>
      <c r="S79" s="398"/>
      <c r="T79" s="19"/>
      <c r="U79" s="47"/>
      <c r="V79" s="47"/>
      <c r="W79" s="47"/>
      <c r="X79" s="47"/>
      <c r="Y79" s="47"/>
      <c r="Z79" s="47"/>
      <c r="AA79" s="47"/>
      <c r="AB79" s="47"/>
      <c r="AC79" s="34"/>
      <c r="AD79" s="34"/>
      <c r="AE79" s="34"/>
      <c r="AF79" s="34"/>
      <c r="AG79" s="34"/>
      <c r="AH79" s="34"/>
      <c r="AI79" s="34"/>
    </row>
    <row r="80" spans="1:35" ht="23.25" customHeight="1" x14ac:dyDescent="0.2">
      <c r="A80" s="401"/>
      <c r="B80" s="408"/>
      <c r="C80" s="93" t="s">
        <v>143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94">
        <v>0</v>
      </c>
      <c r="J80" s="94">
        <v>0</v>
      </c>
      <c r="K80" s="94">
        <v>0</v>
      </c>
      <c r="L80" s="94">
        <v>0</v>
      </c>
      <c r="M80" s="94">
        <v>0</v>
      </c>
      <c r="N80" s="94">
        <v>0</v>
      </c>
      <c r="O80" s="94">
        <v>0</v>
      </c>
      <c r="P80" s="94">
        <v>0</v>
      </c>
      <c r="Q80" s="95" t="s">
        <v>144</v>
      </c>
      <c r="R80" s="410"/>
      <c r="S80" s="398"/>
      <c r="T80" s="19"/>
      <c r="U80" s="47"/>
      <c r="V80" s="47"/>
      <c r="W80" s="47"/>
      <c r="X80" s="47"/>
      <c r="Y80" s="47"/>
      <c r="Z80" s="47"/>
      <c r="AA80" s="47"/>
      <c r="AB80" s="47"/>
      <c r="AC80" s="34"/>
      <c r="AD80" s="34"/>
      <c r="AE80" s="34"/>
      <c r="AF80" s="34"/>
      <c r="AG80" s="34"/>
      <c r="AH80" s="34"/>
      <c r="AI80" s="34"/>
    </row>
    <row r="81" spans="1:35" ht="23.25" customHeight="1" x14ac:dyDescent="0.2">
      <c r="A81" s="401"/>
      <c r="B81" s="408"/>
      <c r="C81" s="156" t="s">
        <v>88</v>
      </c>
      <c r="D81" s="157">
        <f>SUM(D78:D80)</f>
        <v>3600</v>
      </c>
      <c r="E81" s="157">
        <f t="shared" ref="E81:P81" si="15">SUM(E78:E80)</f>
        <v>0</v>
      </c>
      <c r="F81" s="157">
        <f t="shared" si="15"/>
        <v>3600</v>
      </c>
      <c r="G81" s="157">
        <f t="shared" si="15"/>
        <v>2100</v>
      </c>
      <c r="H81" s="157">
        <f t="shared" si="15"/>
        <v>2400</v>
      </c>
      <c r="I81" s="157">
        <f t="shared" si="15"/>
        <v>4500</v>
      </c>
      <c r="J81" s="157">
        <f t="shared" si="15"/>
        <v>5700</v>
      </c>
      <c r="K81" s="157">
        <f t="shared" si="15"/>
        <v>2400</v>
      </c>
      <c r="L81" s="157">
        <f t="shared" si="15"/>
        <v>8100</v>
      </c>
      <c r="M81" s="157">
        <f t="shared" si="15"/>
        <v>1300</v>
      </c>
      <c r="N81" s="157">
        <f t="shared" si="15"/>
        <v>400</v>
      </c>
      <c r="O81" s="157">
        <f t="shared" si="15"/>
        <v>1700</v>
      </c>
      <c r="P81" s="157">
        <f t="shared" si="15"/>
        <v>9800</v>
      </c>
      <c r="Q81" s="158" t="s">
        <v>49</v>
      </c>
      <c r="R81" s="411"/>
      <c r="S81" s="398"/>
      <c r="T81" s="19"/>
      <c r="U81" s="47"/>
      <c r="V81" s="47"/>
      <c r="W81" s="47"/>
      <c r="X81" s="47"/>
      <c r="Y81" s="47"/>
      <c r="Z81" s="47"/>
      <c r="AA81" s="47"/>
      <c r="AB81" s="47"/>
      <c r="AC81" s="34"/>
      <c r="AD81" s="34"/>
      <c r="AE81" s="34"/>
      <c r="AF81" s="34"/>
      <c r="AG81" s="34"/>
      <c r="AH81" s="34"/>
      <c r="AI81" s="34"/>
    </row>
    <row r="82" spans="1:35" ht="23.25" customHeight="1" x14ac:dyDescent="0.2">
      <c r="A82" s="401"/>
      <c r="B82" s="408" t="s">
        <v>89</v>
      </c>
      <c r="C82" s="96" t="s">
        <v>142</v>
      </c>
      <c r="D82" s="97">
        <v>0</v>
      </c>
      <c r="E82" s="97">
        <v>0</v>
      </c>
      <c r="F82" s="97">
        <v>0</v>
      </c>
      <c r="G82" s="97">
        <v>0</v>
      </c>
      <c r="H82" s="97">
        <v>0</v>
      </c>
      <c r="I82" s="97">
        <v>0</v>
      </c>
      <c r="J82" s="97">
        <v>0</v>
      </c>
      <c r="K82" s="97">
        <v>0</v>
      </c>
      <c r="L82" s="97">
        <v>0</v>
      </c>
      <c r="M82" s="97">
        <v>0</v>
      </c>
      <c r="N82" s="97">
        <v>0</v>
      </c>
      <c r="O82" s="97">
        <v>0</v>
      </c>
      <c r="P82" s="97">
        <v>0</v>
      </c>
      <c r="Q82" s="98" t="s">
        <v>120</v>
      </c>
      <c r="R82" s="412" t="s">
        <v>75</v>
      </c>
      <c r="S82" s="398"/>
      <c r="T82" s="19"/>
      <c r="U82" s="47"/>
      <c r="V82" s="47"/>
      <c r="W82" s="47"/>
      <c r="X82" s="47"/>
      <c r="Y82" s="47"/>
      <c r="Z82" s="47"/>
      <c r="AA82" s="47"/>
      <c r="AB82" s="47"/>
      <c r="AC82" s="34"/>
      <c r="AD82" s="34"/>
      <c r="AE82" s="34"/>
      <c r="AF82" s="34"/>
      <c r="AG82" s="34"/>
      <c r="AH82" s="34"/>
      <c r="AI82" s="34"/>
    </row>
    <row r="83" spans="1:35" ht="23.25" customHeight="1" x14ac:dyDescent="0.2">
      <c r="A83" s="401"/>
      <c r="B83" s="408"/>
      <c r="C83" s="99" t="s">
        <v>168</v>
      </c>
      <c r="D83" s="100">
        <v>0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>
        <v>0</v>
      </c>
      <c r="K83" s="100">
        <v>0</v>
      </c>
      <c r="L83" s="100">
        <v>0</v>
      </c>
      <c r="M83" s="100">
        <v>0</v>
      </c>
      <c r="N83" s="100">
        <v>0</v>
      </c>
      <c r="O83" s="100">
        <v>0</v>
      </c>
      <c r="P83" s="100">
        <v>0</v>
      </c>
      <c r="Q83" s="101" t="s">
        <v>121</v>
      </c>
      <c r="R83" s="410"/>
      <c r="S83" s="398"/>
      <c r="T83" s="19"/>
      <c r="U83" s="47"/>
      <c r="V83" s="47"/>
      <c r="W83" s="47"/>
      <c r="X83" s="47"/>
      <c r="Y83" s="47"/>
      <c r="Z83" s="47"/>
      <c r="AA83" s="47"/>
      <c r="AB83" s="47"/>
      <c r="AC83" s="34"/>
      <c r="AD83" s="34"/>
      <c r="AE83" s="34"/>
      <c r="AF83" s="34"/>
      <c r="AG83" s="34"/>
      <c r="AH83" s="34"/>
      <c r="AI83" s="34"/>
    </row>
    <row r="84" spans="1:35" ht="23.25" customHeight="1" x14ac:dyDescent="0.2">
      <c r="A84" s="401"/>
      <c r="B84" s="408"/>
      <c r="C84" s="93" t="s">
        <v>143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94">
        <v>0</v>
      </c>
      <c r="J84" s="94">
        <v>0</v>
      </c>
      <c r="K84" s="94">
        <v>0</v>
      </c>
      <c r="L84" s="94">
        <v>0</v>
      </c>
      <c r="M84" s="94">
        <v>0</v>
      </c>
      <c r="N84" s="94">
        <v>0</v>
      </c>
      <c r="O84" s="94">
        <v>0</v>
      </c>
      <c r="P84" s="94">
        <v>0</v>
      </c>
      <c r="Q84" s="95" t="s">
        <v>144</v>
      </c>
      <c r="R84" s="410"/>
      <c r="S84" s="398"/>
      <c r="T84" s="19"/>
      <c r="U84" s="47"/>
      <c r="V84" s="47"/>
      <c r="W84" s="47"/>
      <c r="X84" s="47"/>
      <c r="Y84" s="47"/>
      <c r="Z84" s="47"/>
      <c r="AA84" s="47"/>
      <c r="AB84" s="47"/>
      <c r="AC84" s="34"/>
      <c r="AD84" s="34"/>
      <c r="AE84" s="34"/>
      <c r="AF84" s="34"/>
      <c r="AG84" s="34"/>
      <c r="AH84" s="34"/>
      <c r="AI84" s="34"/>
    </row>
    <row r="85" spans="1:35" ht="23.25" customHeight="1" x14ac:dyDescent="0.2">
      <c r="A85" s="401"/>
      <c r="B85" s="408"/>
      <c r="C85" s="156" t="s">
        <v>88</v>
      </c>
      <c r="D85" s="157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57">
        <v>0</v>
      </c>
      <c r="L85" s="157">
        <v>0</v>
      </c>
      <c r="M85" s="157">
        <v>0</v>
      </c>
      <c r="N85" s="157">
        <v>0</v>
      </c>
      <c r="O85" s="157">
        <v>0</v>
      </c>
      <c r="P85" s="157">
        <v>0</v>
      </c>
      <c r="Q85" s="158" t="s">
        <v>49</v>
      </c>
      <c r="R85" s="411"/>
      <c r="S85" s="398"/>
      <c r="T85" s="19"/>
      <c r="U85" s="47"/>
      <c r="V85" s="47"/>
      <c r="W85" s="47"/>
      <c r="X85" s="47"/>
      <c r="Y85" s="47"/>
      <c r="Z85" s="47"/>
      <c r="AA85" s="47"/>
      <c r="AB85" s="47"/>
      <c r="AC85" s="34"/>
      <c r="AD85" s="34"/>
      <c r="AE85" s="34"/>
      <c r="AF85" s="34"/>
      <c r="AG85" s="34"/>
      <c r="AH85" s="34"/>
      <c r="AI85" s="34"/>
    </row>
    <row r="86" spans="1:35" ht="23.25" customHeight="1" x14ac:dyDescent="0.2">
      <c r="A86" s="401"/>
      <c r="B86" s="413" t="s">
        <v>88</v>
      </c>
      <c r="C86" s="153" t="s">
        <v>142</v>
      </c>
      <c r="D86" s="154">
        <f>D78+D82</f>
        <v>3600</v>
      </c>
      <c r="E86" s="154">
        <f t="shared" ref="E86:P86" si="16">E78+E82</f>
        <v>0</v>
      </c>
      <c r="F86" s="154">
        <f t="shared" si="16"/>
        <v>3600</v>
      </c>
      <c r="G86" s="154">
        <f t="shared" si="16"/>
        <v>2100</v>
      </c>
      <c r="H86" s="154">
        <f t="shared" si="16"/>
        <v>2400</v>
      </c>
      <c r="I86" s="154">
        <f t="shared" si="16"/>
        <v>4500</v>
      </c>
      <c r="J86" s="154">
        <f t="shared" si="16"/>
        <v>5700</v>
      </c>
      <c r="K86" s="154">
        <f t="shared" si="16"/>
        <v>2400</v>
      </c>
      <c r="L86" s="154">
        <f t="shared" si="16"/>
        <v>8100</v>
      </c>
      <c r="M86" s="154">
        <f t="shared" si="16"/>
        <v>1300</v>
      </c>
      <c r="N86" s="154">
        <f t="shared" si="16"/>
        <v>400</v>
      </c>
      <c r="O86" s="154">
        <f t="shared" si="16"/>
        <v>1700</v>
      </c>
      <c r="P86" s="154">
        <f t="shared" si="16"/>
        <v>9800</v>
      </c>
      <c r="Q86" s="155" t="s">
        <v>120</v>
      </c>
      <c r="R86" s="415" t="s">
        <v>49</v>
      </c>
      <c r="S86" s="398"/>
      <c r="T86" s="19"/>
      <c r="U86" s="47"/>
      <c r="V86" s="47"/>
      <c r="W86" s="47"/>
      <c r="X86" s="47"/>
      <c r="Y86" s="47"/>
      <c r="Z86" s="47"/>
      <c r="AA86" s="47"/>
      <c r="AB86" s="47"/>
      <c r="AC86" s="34"/>
      <c r="AD86" s="34"/>
      <c r="AE86" s="34"/>
      <c r="AF86" s="34"/>
      <c r="AG86" s="34"/>
      <c r="AH86" s="34"/>
      <c r="AI86" s="34"/>
    </row>
    <row r="87" spans="1:35" ht="23.25" customHeight="1" x14ac:dyDescent="0.2">
      <c r="A87" s="401"/>
      <c r="B87" s="408"/>
      <c r="C87" s="99" t="s">
        <v>168</v>
      </c>
      <c r="D87" s="100">
        <f>D79+D83</f>
        <v>0</v>
      </c>
      <c r="E87" s="100">
        <f t="shared" ref="E87:P87" si="17">E79+E83</f>
        <v>0</v>
      </c>
      <c r="F87" s="100">
        <f t="shared" si="17"/>
        <v>0</v>
      </c>
      <c r="G87" s="100">
        <f t="shared" si="17"/>
        <v>0</v>
      </c>
      <c r="H87" s="100">
        <f t="shared" si="17"/>
        <v>0</v>
      </c>
      <c r="I87" s="100">
        <f t="shared" si="17"/>
        <v>0</v>
      </c>
      <c r="J87" s="100">
        <f t="shared" si="17"/>
        <v>0</v>
      </c>
      <c r="K87" s="100">
        <f t="shared" si="17"/>
        <v>0</v>
      </c>
      <c r="L87" s="100">
        <f t="shared" si="17"/>
        <v>0</v>
      </c>
      <c r="M87" s="100">
        <f t="shared" si="17"/>
        <v>0</v>
      </c>
      <c r="N87" s="100">
        <f t="shared" si="17"/>
        <v>0</v>
      </c>
      <c r="O87" s="100">
        <f t="shared" si="17"/>
        <v>0</v>
      </c>
      <c r="P87" s="100">
        <f t="shared" si="17"/>
        <v>0</v>
      </c>
      <c r="Q87" s="101" t="s">
        <v>121</v>
      </c>
      <c r="R87" s="410"/>
      <c r="S87" s="398"/>
      <c r="T87" s="19"/>
      <c r="U87" s="47"/>
      <c r="V87" s="47"/>
      <c r="W87" s="47"/>
      <c r="X87" s="47"/>
      <c r="Y87" s="47"/>
      <c r="Z87" s="47"/>
      <c r="AA87" s="47"/>
      <c r="AB87" s="47"/>
      <c r="AC87" s="34"/>
      <c r="AD87" s="34"/>
      <c r="AE87" s="34"/>
      <c r="AF87" s="34"/>
      <c r="AG87" s="34"/>
      <c r="AH87" s="34"/>
      <c r="AI87" s="34"/>
    </row>
    <row r="88" spans="1:35" ht="23.25" customHeight="1" x14ac:dyDescent="0.2">
      <c r="A88" s="401"/>
      <c r="B88" s="408"/>
      <c r="C88" s="93" t="s">
        <v>143</v>
      </c>
      <c r="D88" s="94">
        <f>D80+D84</f>
        <v>0</v>
      </c>
      <c r="E88" s="94">
        <f t="shared" ref="E88:P88" si="18">E80+E84</f>
        <v>0</v>
      </c>
      <c r="F88" s="94">
        <f t="shared" si="18"/>
        <v>0</v>
      </c>
      <c r="G88" s="94">
        <f t="shared" si="18"/>
        <v>0</v>
      </c>
      <c r="H88" s="94">
        <f t="shared" si="18"/>
        <v>0</v>
      </c>
      <c r="I88" s="94">
        <f t="shared" si="18"/>
        <v>0</v>
      </c>
      <c r="J88" s="94">
        <f t="shared" si="18"/>
        <v>0</v>
      </c>
      <c r="K88" s="94">
        <f t="shared" si="18"/>
        <v>0</v>
      </c>
      <c r="L88" s="94">
        <f t="shared" si="18"/>
        <v>0</v>
      </c>
      <c r="M88" s="94">
        <f t="shared" si="18"/>
        <v>0</v>
      </c>
      <c r="N88" s="94">
        <f t="shared" si="18"/>
        <v>0</v>
      </c>
      <c r="O88" s="94">
        <f t="shared" si="18"/>
        <v>0</v>
      </c>
      <c r="P88" s="94">
        <f t="shared" si="18"/>
        <v>0</v>
      </c>
      <c r="Q88" s="95" t="s">
        <v>144</v>
      </c>
      <c r="R88" s="410"/>
      <c r="S88" s="398"/>
      <c r="T88" s="19"/>
      <c r="U88" s="47"/>
      <c r="V88" s="47"/>
      <c r="W88" s="47"/>
      <c r="X88" s="47"/>
      <c r="Y88" s="47"/>
      <c r="Z88" s="47"/>
      <c r="AA88" s="47"/>
      <c r="AB88" s="47"/>
      <c r="AC88" s="34"/>
      <c r="AD88" s="34"/>
      <c r="AE88" s="34"/>
      <c r="AF88" s="34"/>
      <c r="AG88" s="34"/>
      <c r="AH88" s="34"/>
      <c r="AI88" s="34"/>
    </row>
    <row r="89" spans="1:35" ht="23.25" customHeight="1" thickBot="1" x14ac:dyDescent="0.25">
      <c r="A89" s="402"/>
      <c r="B89" s="417"/>
      <c r="C89" s="159" t="s">
        <v>88</v>
      </c>
      <c r="D89" s="160">
        <f>SUM(D86:D88)</f>
        <v>3600</v>
      </c>
      <c r="E89" s="160">
        <f t="shared" ref="E89:P89" si="19">SUM(E86:E88)</f>
        <v>0</v>
      </c>
      <c r="F89" s="160">
        <f t="shared" si="19"/>
        <v>3600</v>
      </c>
      <c r="G89" s="160">
        <f t="shared" si="19"/>
        <v>2100</v>
      </c>
      <c r="H89" s="160">
        <f t="shared" si="19"/>
        <v>2400</v>
      </c>
      <c r="I89" s="160">
        <f t="shared" si="19"/>
        <v>4500</v>
      </c>
      <c r="J89" s="160">
        <f t="shared" si="19"/>
        <v>5700</v>
      </c>
      <c r="K89" s="160">
        <f t="shared" si="19"/>
        <v>2400</v>
      </c>
      <c r="L89" s="160">
        <f t="shared" si="19"/>
        <v>8100</v>
      </c>
      <c r="M89" s="160">
        <f t="shared" si="19"/>
        <v>1300</v>
      </c>
      <c r="N89" s="160">
        <f t="shared" si="19"/>
        <v>400</v>
      </c>
      <c r="O89" s="160">
        <f t="shared" si="19"/>
        <v>1700</v>
      </c>
      <c r="P89" s="160">
        <f t="shared" si="19"/>
        <v>9800</v>
      </c>
      <c r="Q89" s="161" t="s">
        <v>49</v>
      </c>
      <c r="R89" s="418"/>
      <c r="S89" s="399"/>
      <c r="T89" s="19"/>
      <c r="U89" s="47"/>
      <c r="V89" s="47"/>
      <c r="W89" s="47"/>
      <c r="X89" s="47"/>
      <c r="Y89" s="47"/>
      <c r="Z89" s="47"/>
      <c r="AA89" s="47"/>
      <c r="AB89" s="47"/>
      <c r="AC89" s="34"/>
      <c r="AD89" s="34"/>
      <c r="AE89" s="34"/>
      <c r="AF89" s="34"/>
      <c r="AG89" s="34"/>
      <c r="AH89" s="34"/>
      <c r="AI89" s="34"/>
    </row>
    <row r="90" spans="1:35" ht="23.25" customHeight="1" thickTop="1" x14ac:dyDescent="0.2">
      <c r="A90" s="229"/>
      <c r="B90" s="229"/>
      <c r="C90" s="230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2"/>
      <c r="R90" s="233"/>
      <c r="S90" s="233"/>
      <c r="T90" s="19"/>
      <c r="U90" s="47"/>
      <c r="V90" s="47"/>
      <c r="W90" s="47"/>
      <c r="X90" s="47"/>
      <c r="Y90" s="47"/>
      <c r="Z90" s="47"/>
      <c r="AA90" s="47"/>
      <c r="AB90" s="47"/>
      <c r="AC90" s="34"/>
      <c r="AD90" s="34"/>
      <c r="AE90" s="34"/>
      <c r="AF90" s="34"/>
      <c r="AG90" s="34"/>
      <c r="AH90" s="34"/>
      <c r="AI90" s="34"/>
    </row>
    <row r="91" spans="1:35" ht="18.75" customHeight="1" x14ac:dyDescent="0.2">
      <c r="A91" s="367" t="s">
        <v>210</v>
      </c>
      <c r="B91" s="367"/>
      <c r="C91" s="367"/>
      <c r="D91" s="367"/>
      <c r="E91" s="367"/>
      <c r="F91" s="367"/>
      <c r="G91" s="367"/>
      <c r="H91" s="367"/>
      <c r="I91" s="367"/>
      <c r="J91" s="367"/>
      <c r="K91" s="367"/>
      <c r="L91" s="367"/>
      <c r="M91" s="367"/>
      <c r="N91" s="367"/>
      <c r="O91" s="367"/>
      <c r="P91" s="367"/>
      <c r="Q91" s="367"/>
      <c r="R91" s="367"/>
      <c r="S91" s="367"/>
      <c r="T91" s="19"/>
      <c r="U91" s="47"/>
      <c r="V91" s="47"/>
      <c r="W91" s="47"/>
      <c r="X91" s="47"/>
      <c r="Y91" s="47"/>
      <c r="Z91" s="47"/>
      <c r="AA91" s="47"/>
      <c r="AB91" s="47"/>
      <c r="AC91" s="34"/>
      <c r="AD91" s="34"/>
      <c r="AE91" s="34"/>
      <c r="AF91" s="34"/>
      <c r="AG91" s="34"/>
      <c r="AH91" s="34"/>
      <c r="AI91" s="34"/>
    </row>
    <row r="92" spans="1:35" ht="18.75" customHeight="1" x14ac:dyDescent="0.2">
      <c r="A92" s="368" t="s">
        <v>211</v>
      </c>
      <c r="B92" s="368"/>
      <c r="C92" s="368"/>
      <c r="D92" s="368"/>
      <c r="E92" s="368"/>
      <c r="F92" s="368"/>
      <c r="G92" s="368"/>
      <c r="H92" s="368"/>
      <c r="I92" s="368"/>
      <c r="J92" s="368"/>
      <c r="K92" s="368"/>
      <c r="L92" s="368"/>
      <c r="M92" s="368"/>
      <c r="N92" s="368"/>
      <c r="O92" s="368"/>
      <c r="P92" s="368"/>
      <c r="Q92" s="368"/>
      <c r="R92" s="368"/>
      <c r="S92" s="368"/>
      <c r="T92" s="19"/>
      <c r="U92" s="47"/>
      <c r="V92" s="47"/>
      <c r="W92" s="47"/>
      <c r="X92" s="47"/>
      <c r="Y92" s="47"/>
      <c r="Z92" s="47"/>
      <c r="AA92" s="47"/>
      <c r="AB92" s="47"/>
      <c r="AC92" s="34"/>
      <c r="AD92" s="34"/>
      <c r="AE92" s="34"/>
      <c r="AF92" s="34"/>
      <c r="AG92" s="34"/>
      <c r="AH92" s="34"/>
      <c r="AI92" s="34"/>
    </row>
    <row r="93" spans="1:35" ht="18.75" customHeight="1" thickBot="1" x14ac:dyDescent="0.25">
      <c r="A93" s="433" t="s">
        <v>194</v>
      </c>
      <c r="B93" s="433"/>
      <c r="C93" s="433"/>
      <c r="D93" s="433"/>
      <c r="G93" s="24"/>
      <c r="H93" s="24"/>
      <c r="I93" s="24"/>
      <c r="J93" s="24"/>
      <c r="K93" s="24"/>
      <c r="L93" s="24"/>
      <c r="M93" s="24"/>
      <c r="P93" s="424" t="s">
        <v>169</v>
      </c>
      <c r="Q93" s="424"/>
      <c r="R93" s="424"/>
      <c r="S93" s="424"/>
      <c r="T93" s="19"/>
      <c r="U93" s="47"/>
      <c r="V93" s="47"/>
      <c r="W93" s="47"/>
      <c r="X93" s="47"/>
      <c r="Y93" s="47"/>
      <c r="Z93" s="47"/>
      <c r="AA93" s="47"/>
      <c r="AB93" s="47"/>
      <c r="AC93" s="34"/>
      <c r="AD93" s="34"/>
      <c r="AE93" s="34"/>
      <c r="AF93" s="34"/>
      <c r="AG93" s="34"/>
      <c r="AH93" s="34"/>
      <c r="AI93" s="34"/>
    </row>
    <row r="94" spans="1:35" ht="18.75" customHeight="1" thickTop="1" x14ac:dyDescent="0.2">
      <c r="A94" s="370" t="s">
        <v>19</v>
      </c>
      <c r="B94" s="373" t="s">
        <v>85</v>
      </c>
      <c r="C94" s="376" t="s">
        <v>124</v>
      </c>
      <c r="D94" s="379" t="s">
        <v>125</v>
      </c>
      <c r="E94" s="379"/>
      <c r="F94" s="379"/>
      <c r="G94" s="379"/>
      <c r="H94" s="379"/>
      <c r="I94" s="379"/>
      <c r="J94" s="379"/>
      <c r="K94" s="379"/>
      <c r="L94" s="379"/>
      <c r="M94" s="380" t="s">
        <v>126</v>
      </c>
      <c r="N94" s="380"/>
      <c r="O94" s="380"/>
      <c r="P94" s="382" t="s">
        <v>127</v>
      </c>
      <c r="Q94" s="385" t="s">
        <v>128</v>
      </c>
      <c r="R94" s="388" t="s">
        <v>70</v>
      </c>
      <c r="S94" s="388" t="s">
        <v>129</v>
      </c>
      <c r="T94" s="19"/>
      <c r="U94" s="47"/>
      <c r="V94" s="47"/>
      <c r="W94" s="47"/>
      <c r="X94" s="47"/>
      <c r="Y94" s="47"/>
      <c r="Z94" s="47"/>
      <c r="AA94" s="47"/>
      <c r="AB94" s="47"/>
      <c r="AC94" s="34"/>
      <c r="AD94" s="34"/>
      <c r="AE94" s="34"/>
      <c r="AF94" s="34"/>
      <c r="AG94" s="34"/>
      <c r="AH94" s="34"/>
      <c r="AI94" s="34"/>
    </row>
    <row r="95" spans="1:35" ht="18.75" customHeight="1" x14ac:dyDescent="0.2">
      <c r="A95" s="371"/>
      <c r="B95" s="374"/>
      <c r="C95" s="377"/>
      <c r="D95" s="393" t="s">
        <v>130</v>
      </c>
      <c r="E95" s="393"/>
      <c r="F95" s="393"/>
      <c r="G95" s="393" t="s">
        <v>167</v>
      </c>
      <c r="H95" s="393"/>
      <c r="I95" s="393"/>
      <c r="J95" s="393" t="s">
        <v>91</v>
      </c>
      <c r="K95" s="393"/>
      <c r="L95" s="393"/>
      <c r="M95" s="381"/>
      <c r="N95" s="381"/>
      <c r="O95" s="381"/>
      <c r="P95" s="383"/>
      <c r="Q95" s="386"/>
      <c r="R95" s="389"/>
      <c r="S95" s="391"/>
      <c r="T95" s="19"/>
      <c r="U95" s="47"/>
      <c r="V95" s="47"/>
      <c r="W95" s="47"/>
      <c r="X95" s="47"/>
      <c r="Y95" s="47"/>
      <c r="Z95" s="47"/>
      <c r="AA95" s="47"/>
      <c r="AB95" s="47"/>
      <c r="AC95" s="34"/>
      <c r="AD95" s="34"/>
      <c r="AE95" s="34"/>
      <c r="AF95" s="34"/>
      <c r="AG95" s="34"/>
      <c r="AH95" s="34"/>
      <c r="AI95" s="34"/>
    </row>
    <row r="96" spans="1:35" ht="18.75" customHeight="1" x14ac:dyDescent="0.2">
      <c r="A96" s="371"/>
      <c r="B96" s="374"/>
      <c r="C96" s="377"/>
      <c r="D96" s="145" t="s">
        <v>131</v>
      </c>
      <c r="E96" s="145" t="s">
        <v>132</v>
      </c>
      <c r="F96" s="145" t="s">
        <v>133</v>
      </c>
      <c r="G96" s="145" t="s">
        <v>131</v>
      </c>
      <c r="H96" s="145" t="s">
        <v>132</v>
      </c>
      <c r="I96" s="145" t="s">
        <v>76</v>
      </c>
      <c r="J96" s="145" t="s">
        <v>134</v>
      </c>
      <c r="K96" s="145" t="s">
        <v>132</v>
      </c>
      <c r="L96" s="145" t="s">
        <v>76</v>
      </c>
      <c r="M96" s="145" t="s">
        <v>131</v>
      </c>
      <c r="N96" s="145" t="s">
        <v>135</v>
      </c>
      <c r="O96" s="145" t="s">
        <v>76</v>
      </c>
      <c r="P96" s="384"/>
      <c r="Q96" s="386"/>
      <c r="R96" s="389"/>
      <c r="S96" s="391"/>
      <c r="T96" s="19"/>
      <c r="U96" s="47"/>
      <c r="V96" s="47"/>
      <c r="W96" s="47"/>
      <c r="X96" s="47"/>
      <c r="Y96" s="47"/>
      <c r="Z96" s="47"/>
      <c r="AA96" s="47"/>
      <c r="AB96" s="47"/>
      <c r="AC96" s="34"/>
      <c r="AD96" s="34"/>
      <c r="AE96" s="34"/>
      <c r="AF96" s="34"/>
      <c r="AG96" s="34"/>
      <c r="AH96" s="34"/>
      <c r="AI96" s="34"/>
    </row>
    <row r="97" spans="1:35" ht="18.75" customHeight="1" x14ac:dyDescent="0.2">
      <c r="A97" s="371"/>
      <c r="B97" s="374"/>
      <c r="C97" s="377"/>
      <c r="D97" s="393" t="s">
        <v>136</v>
      </c>
      <c r="E97" s="393"/>
      <c r="F97" s="393"/>
      <c r="G97" s="393"/>
      <c r="H97" s="393"/>
      <c r="I97" s="393"/>
      <c r="J97" s="394" t="s">
        <v>49</v>
      </c>
      <c r="K97" s="394"/>
      <c r="L97" s="394"/>
      <c r="M97" s="394" t="s">
        <v>137</v>
      </c>
      <c r="N97" s="394"/>
      <c r="O97" s="394"/>
      <c r="P97" s="395" t="s">
        <v>49</v>
      </c>
      <c r="Q97" s="386"/>
      <c r="R97" s="389"/>
      <c r="S97" s="391"/>
      <c r="T97" s="19"/>
      <c r="U97" s="47"/>
      <c r="V97" s="47"/>
      <c r="W97" s="47"/>
      <c r="X97" s="47"/>
      <c r="Y97" s="47"/>
      <c r="Z97" s="47"/>
      <c r="AA97" s="47"/>
      <c r="AB97" s="47"/>
      <c r="AC97" s="34"/>
      <c r="AD97" s="34"/>
      <c r="AE97" s="34"/>
      <c r="AF97" s="34"/>
      <c r="AG97" s="34"/>
      <c r="AH97" s="34"/>
      <c r="AI97" s="34"/>
    </row>
    <row r="98" spans="1:35" ht="18.75" customHeight="1" x14ac:dyDescent="0.2">
      <c r="A98" s="371"/>
      <c r="B98" s="374"/>
      <c r="C98" s="377"/>
      <c r="D98" s="393" t="s">
        <v>138</v>
      </c>
      <c r="E98" s="393"/>
      <c r="F98" s="393"/>
      <c r="G98" s="393" t="s">
        <v>139</v>
      </c>
      <c r="H98" s="393"/>
      <c r="I98" s="393"/>
      <c r="J98" s="381"/>
      <c r="K98" s="381"/>
      <c r="L98" s="381"/>
      <c r="M98" s="381"/>
      <c r="N98" s="381"/>
      <c r="O98" s="381"/>
      <c r="P98" s="383"/>
      <c r="Q98" s="386"/>
      <c r="R98" s="389"/>
      <c r="S98" s="391"/>
      <c r="T98" s="19"/>
      <c r="U98" s="47"/>
      <c r="V98" s="47"/>
      <c r="W98" s="47"/>
      <c r="X98" s="47"/>
      <c r="Y98" s="47"/>
      <c r="Z98" s="47"/>
      <c r="AA98" s="47"/>
      <c r="AB98" s="47"/>
      <c r="AC98" s="34"/>
      <c r="AD98" s="34"/>
      <c r="AE98" s="34"/>
      <c r="AF98" s="34"/>
      <c r="AG98" s="34"/>
      <c r="AH98" s="34"/>
      <c r="AI98" s="34"/>
    </row>
    <row r="99" spans="1:35" ht="18.75" customHeight="1" x14ac:dyDescent="0.2">
      <c r="A99" s="371"/>
      <c r="B99" s="374"/>
      <c r="C99" s="377"/>
      <c r="D99" s="205" t="s">
        <v>140</v>
      </c>
      <c r="E99" s="205" t="s">
        <v>141</v>
      </c>
      <c r="F99" s="205" t="s">
        <v>49</v>
      </c>
      <c r="G99" s="205" t="s">
        <v>140</v>
      </c>
      <c r="H99" s="205" t="s">
        <v>141</v>
      </c>
      <c r="I99" s="205" t="s">
        <v>49</v>
      </c>
      <c r="J99" s="205" t="s">
        <v>140</v>
      </c>
      <c r="K99" s="205" t="s">
        <v>141</v>
      </c>
      <c r="L99" s="205" t="s">
        <v>49</v>
      </c>
      <c r="M99" s="205" t="s">
        <v>140</v>
      </c>
      <c r="N99" s="205" t="s">
        <v>141</v>
      </c>
      <c r="O99" s="205" t="s">
        <v>49</v>
      </c>
      <c r="P99" s="383"/>
      <c r="Q99" s="386"/>
      <c r="R99" s="389"/>
      <c r="S99" s="391"/>
      <c r="T99" s="19"/>
      <c r="U99" s="47"/>
      <c r="V99" s="47"/>
      <c r="W99" s="47"/>
      <c r="X99" s="47"/>
      <c r="Y99" s="47"/>
      <c r="Z99" s="47"/>
      <c r="AA99" s="47"/>
      <c r="AB99" s="47"/>
      <c r="AC99" s="34"/>
      <c r="AD99" s="34"/>
      <c r="AE99" s="34"/>
      <c r="AF99" s="34"/>
      <c r="AG99" s="34"/>
      <c r="AH99" s="34"/>
      <c r="AI99" s="34"/>
    </row>
    <row r="100" spans="1:35" ht="25.5" customHeight="1" x14ac:dyDescent="0.2">
      <c r="A100" s="405" t="s">
        <v>26</v>
      </c>
      <c r="B100" s="408" t="s">
        <v>87</v>
      </c>
      <c r="C100" s="209" t="s">
        <v>142</v>
      </c>
      <c r="D100" s="210">
        <v>3487357</v>
      </c>
      <c r="E100" s="210">
        <v>313700</v>
      </c>
      <c r="F100" s="210">
        <v>3801057</v>
      </c>
      <c r="G100" s="210">
        <v>3817258</v>
      </c>
      <c r="H100" s="210">
        <v>351040</v>
      </c>
      <c r="I100" s="210">
        <v>4168298</v>
      </c>
      <c r="J100" s="210">
        <v>7304615</v>
      </c>
      <c r="K100" s="210">
        <v>664740</v>
      </c>
      <c r="L100" s="210">
        <v>7969355</v>
      </c>
      <c r="M100" s="210">
        <v>332754</v>
      </c>
      <c r="N100" s="210">
        <v>18605</v>
      </c>
      <c r="O100" s="210">
        <v>351359</v>
      </c>
      <c r="P100" s="210">
        <v>8320714</v>
      </c>
      <c r="Q100" s="211" t="s">
        <v>120</v>
      </c>
      <c r="R100" s="419" t="s">
        <v>74</v>
      </c>
      <c r="S100" s="403" t="s">
        <v>27</v>
      </c>
      <c r="T100" s="19"/>
      <c r="U100" s="47"/>
      <c r="V100" s="47"/>
      <c r="W100" s="47"/>
      <c r="X100" s="47"/>
      <c r="Y100" s="47"/>
      <c r="Z100" s="47"/>
      <c r="AA100" s="47"/>
      <c r="AB100" s="47"/>
      <c r="AC100" s="34"/>
      <c r="AD100" s="34"/>
      <c r="AE100" s="34"/>
      <c r="AF100" s="34"/>
      <c r="AG100" s="34"/>
      <c r="AH100" s="34"/>
      <c r="AI100" s="34"/>
    </row>
    <row r="101" spans="1:35" ht="25.5" customHeight="1" x14ac:dyDescent="0.2">
      <c r="A101" s="405"/>
      <c r="B101" s="408"/>
      <c r="C101" s="212" t="s">
        <v>168</v>
      </c>
      <c r="D101" s="213">
        <v>14400</v>
      </c>
      <c r="E101" s="213">
        <v>0</v>
      </c>
      <c r="F101" s="213">
        <v>14400</v>
      </c>
      <c r="G101" s="213">
        <v>18000</v>
      </c>
      <c r="H101" s="213">
        <v>0</v>
      </c>
      <c r="I101" s="213">
        <v>18000</v>
      </c>
      <c r="J101" s="213">
        <v>32400</v>
      </c>
      <c r="K101" s="213">
        <v>0</v>
      </c>
      <c r="L101" s="213">
        <v>32400</v>
      </c>
      <c r="M101" s="213">
        <v>250</v>
      </c>
      <c r="N101" s="213">
        <v>0</v>
      </c>
      <c r="O101" s="213">
        <v>250</v>
      </c>
      <c r="P101" s="213">
        <v>32650</v>
      </c>
      <c r="Q101" s="214" t="s">
        <v>121</v>
      </c>
      <c r="R101" s="419"/>
      <c r="S101" s="403"/>
      <c r="T101" s="19"/>
      <c r="U101" s="47"/>
      <c r="V101" s="47"/>
      <c r="W101" s="47"/>
      <c r="X101" s="47"/>
      <c r="Y101" s="47"/>
      <c r="Z101" s="47"/>
      <c r="AA101" s="47"/>
      <c r="AB101" s="47"/>
      <c r="AC101" s="34"/>
      <c r="AD101" s="34"/>
      <c r="AE101" s="34"/>
      <c r="AF101" s="34"/>
      <c r="AG101" s="34"/>
      <c r="AH101" s="34"/>
      <c r="AI101" s="34"/>
    </row>
    <row r="102" spans="1:35" ht="25.5" customHeight="1" x14ac:dyDescent="0.2">
      <c r="A102" s="405"/>
      <c r="B102" s="408"/>
      <c r="C102" s="215" t="s">
        <v>143</v>
      </c>
      <c r="D102" s="216">
        <v>0</v>
      </c>
      <c r="E102" s="216">
        <v>0</v>
      </c>
      <c r="F102" s="216">
        <v>0</v>
      </c>
      <c r="G102" s="216">
        <v>537264</v>
      </c>
      <c r="H102" s="216">
        <v>0</v>
      </c>
      <c r="I102" s="216">
        <v>537264</v>
      </c>
      <c r="J102" s="216">
        <v>537264</v>
      </c>
      <c r="K102" s="216">
        <v>0</v>
      </c>
      <c r="L102" s="216">
        <v>537264</v>
      </c>
      <c r="M102" s="216">
        <v>46194</v>
      </c>
      <c r="N102" s="216">
        <v>0</v>
      </c>
      <c r="O102" s="216">
        <v>46194</v>
      </c>
      <c r="P102" s="216">
        <v>583458</v>
      </c>
      <c r="Q102" s="217" t="s">
        <v>144</v>
      </c>
      <c r="R102" s="419"/>
      <c r="S102" s="403"/>
      <c r="T102" s="19"/>
      <c r="U102" s="47"/>
      <c r="V102" s="47"/>
      <c r="W102" s="47"/>
      <c r="X102" s="47"/>
      <c r="Y102" s="47"/>
      <c r="Z102" s="47"/>
      <c r="AA102" s="47"/>
      <c r="AB102" s="47"/>
      <c r="AC102" s="34"/>
      <c r="AD102" s="34"/>
      <c r="AE102" s="34"/>
      <c r="AF102" s="34"/>
      <c r="AG102" s="34"/>
      <c r="AH102" s="34"/>
      <c r="AI102" s="34"/>
    </row>
    <row r="103" spans="1:35" ht="25.5" customHeight="1" x14ac:dyDescent="0.2">
      <c r="A103" s="405"/>
      <c r="B103" s="408"/>
      <c r="C103" s="218" t="s">
        <v>88</v>
      </c>
      <c r="D103" s="219">
        <f>SUM(D100:D102)</f>
        <v>3501757</v>
      </c>
      <c r="E103" s="219">
        <f t="shared" ref="E103:P103" si="20">SUM(E100:E102)</f>
        <v>313700</v>
      </c>
      <c r="F103" s="219">
        <f t="shared" si="20"/>
        <v>3815457</v>
      </c>
      <c r="G103" s="219">
        <f t="shared" si="20"/>
        <v>4372522</v>
      </c>
      <c r="H103" s="219">
        <f t="shared" si="20"/>
        <v>351040</v>
      </c>
      <c r="I103" s="219">
        <f t="shared" si="20"/>
        <v>4723562</v>
      </c>
      <c r="J103" s="219">
        <f t="shared" si="20"/>
        <v>7874279</v>
      </c>
      <c r="K103" s="219">
        <f t="shared" si="20"/>
        <v>664740</v>
      </c>
      <c r="L103" s="219">
        <f t="shared" si="20"/>
        <v>8539019</v>
      </c>
      <c r="M103" s="219">
        <f t="shared" si="20"/>
        <v>379198</v>
      </c>
      <c r="N103" s="219">
        <f t="shared" si="20"/>
        <v>18605</v>
      </c>
      <c r="O103" s="219">
        <f t="shared" si="20"/>
        <v>397803</v>
      </c>
      <c r="P103" s="219">
        <f t="shared" si="20"/>
        <v>8936822</v>
      </c>
      <c r="Q103" s="220" t="s">
        <v>49</v>
      </c>
      <c r="R103" s="419"/>
      <c r="S103" s="403"/>
      <c r="T103" s="19"/>
      <c r="U103" s="47"/>
      <c r="V103" s="47"/>
      <c r="W103" s="47"/>
      <c r="X103" s="47"/>
      <c r="Y103" s="47"/>
      <c r="Z103" s="47"/>
      <c r="AA103" s="47"/>
      <c r="AB103" s="47"/>
      <c r="AC103" s="34"/>
      <c r="AD103" s="34"/>
      <c r="AE103" s="34"/>
      <c r="AF103" s="34"/>
      <c r="AG103" s="34"/>
      <c r="AH103" s="34"/>
      <c r="AI103" s="34"/>
    </row>
    <row r="104" spans="1:35" ht="25.5" customHeight="1" x14ac:dyDescent="0.2">
      <c r="A104" s="405"/>
      <c r="B104" s="408" t="s">
        <v>89</v>
      </c>
      <c r="C104" s="209" t="s">
        <v>142</v>
      </c>
      <c r="D104" s="210">
        <v>1579741</v>
      </c>
      <c r="E104" s="210">
        <v>282266</v>
      </c>
      <c r="F104" s="210">
        <v>1862007</v>
      </c>
      <c r="G104" s="210">
        <v>2090000</v>
      </c>
      <c r="H104" s="210">
        <v>372600</v>
      </c>
      <c r="I104" s="210">
        <v>2462600</v>
      </c>
      <c r="J104" s="210">
        <v>3669741</v>
      </c>
      <c r="K104" s="210">
        <v>654866</v>
      </c>
      <c r="L104" s="210">
        <v>4324607</v>
      </c>
      <c r="M104" s="210">
        <v>777773</v>
      </c>
      <c r="N104" s="210">
        <v>132912</v>
      </c>
      <c r="O104" s="210">
        <v>910685</v>
      </c>
      <c r="P104" s="210">
        <v>5235292</v>
      </c>
      <c r="Q104" s="211" t="s">
        <v>120</v>
      </c>
      <c r="R104" s="419" t="s">
        <v>75</v>
      </c>
      <c r="S104" s="403"/>
      <c r="T104" s="19"/>
      <c r="U104" s="47"/>
      <c r="V104" s="47"/>
      <c r="W104" s="47"/>
      <c r="X104" s="47"/>
      <c r="Y104" s="47"/>
      <c r="Z104" s="47"/>
      <c r="AA104" s="47"/>
      <c r="AB104" s="47"/>
      <c r="AC104" s="34"/>
      <c r="AD104" s="34"/>
      <c r="AE104" s="34"/>
      <c r="AF104" s="34"/>
      <c r="AG104" s="34"/>
      <c r="AH104" s="34"/>
      <c r="AI104" s="34"/>
    </row>
    <row r="105" spans="1:35" ht="25.5" customHeight="1" x14ac:dyDescent="0.2">
      <c r="A105" s="405"/>
      <c r="B105" s="408"/>
      <c r="C105" s="212" t="s">
        <v>168</v>
      </c>
      <c r="D105" s="213">
        <v>31676</v>
      </c>
      <c r="E105" s="213">
        <v>0</v>
      </c>
      <c r="F105" s="213">
        <v>31676</v>
      </c>
      <c r="G105" s="213">
        <v>63600</v>
      </c>
      <c r="H105" s="213">
        <v>0</v>
      </c>
      <c r="I105" s="213">
        <v>63600</v>
      </c>
      <c r="J105" s="213">
        <v>95276</v>
      </c>
      <c r="K105" s="213">
        <v>0</v>
      </c>
      <c r="L105" s="213">
        <v>95276</v>
      </c>
      <c r="M105" s="213">
        <v>13359</v>
      </c>
      <c r="N105" s="213">
        <v>0</v>
      </c>
      <c r="O105" s="213">
        <v>13359</v>
      </c>
      <c r="P105" s="213">
        <v>108635</v>
      </c>
      <c r="Q105" s="214" t="s">
        <v>121</v>
      </c>
      <c r="R105" s="419"/>
      <c r="S105" s="403"/>
      <c r="T105" s="19"/>
      <c r="U105" s="47"/>
      <c r="V105" s="47"/>
      <c r="W105" s="47"/>
      <c r="X105" s="47"/>
      <c r="Y105" s="47"/>
      <c r="Z105" s="47"/>
      <c r="AA105" s="47"/>
      <c r="AB105" s="47"/>
      <c r="AC105" s="34"/>
      <c r="AD105" s="34"/>
      <c r="AE105" s="34"/>
      <c r="AF105" s="34"/>
      <c r="AG105" s="34"/>
      <c r="AH105" s="34"/>
      <c r="AI105" s="34"/>
    </row>
    <row r="106" spans="1:35" ht="25.5" customHeight="1" x14ac:dyDescent="0.2">
      <c r="A106" s="405"/>
      <c r="B106" s="408"/>
      <c r="C106" s="215" t="s">
        <v>143</v>
      </c>
      <c r="D106" s="216">
        <v>18900</v>
      </c>
      <c r="E106" s="216">
        <v>0</v>
      </c>
      <c r="F106" s="216">
        <v>18900</v>
      </c>
      <c r="G106" s="216">
        <v>707200</v>
      </c>
      <c r="H106" s="216">
        <v>17800</v>
      </c>
      <c r="I106" s="216">
        <v>725000</v>
      </c>
      <c r="J106" s="216">
        <v>726100</v>
      </c>
      <c r="K106" s="216">
        <v>17800</v>
      </c>
      <c r="L106" s="216">
        <v>743900</v>
      </c>
      <c r="M106" s="216">
        <v>46070</v>
      </c>
      <c r="N106" s="216">
        <v>1800</v>
      </c>
      <c r="O106" s="216">
        <v>47870</v>
      </c>
      <c r="P106" s="216">
        <v>791770</v>
      </c>
      <c r="Q106" s="217" t="s">
        <v>144</v>
      </c>
      <c r="R106" s="419"/>
      <c r="S106" s="403"/>
      <c r="T106" s="19"/>
      <c r="U106" s="47"/>
      <c r="V106" s="47"/>
      <c r="W106" s="47"/>
      <c r="X106" s="47"/>
      <c r="Y106" s="47"/>
      <c r="Z106" s="47"/>
      <c r="AA106" s="47"/>
      <c r="AB106" s="47"/>
      <c r="AC106" s="34"/>
      <c r="AD106" s="34"/>
      <c r="AE106" s="34"/>
      <c r="AF106" s="34"/>
      <c r="AG106" s="34"/>
      <c r="AH106" s="34"/>
      <c r="AI106" s="34"/>
    </row>
    <row r="107" spans="1:35" ht="25.5" customHeight="1" x14ac:dyDescent="0.2">
      <c r="A107" s="405"/>
      <c r="B107" s="408"/>
      <c r="C107" s="218" t="s">
        <v>88</v>
      </c>
      <c r="D107" s="219">
        <f>SUM(D104:D106)</f>
        <v>1630317</v>
      </c>
      <c r="E107" s="219">
        <f t="shared" ref="E107:P107" si="21">SUM(E104:E106)</f>
        <v>282266</v>
      </c>
      <c r="F107" s="219">
        <f t="shared" si="21"/>
        <v>1912583</v>
      </c>
      <c r="G107" s="219">
        <f t="shared" si="21"/>
        <v>2860800</v>
      </c>
      <c r="H107" s="219">
        <f t="shared" si="21"/>
        <v>390400</v>
      </c>
      <c r="I107" s="219">
        <f t="shared" si="21"/>
        <v>3251200</v>
      </c>
      <c r="J107" s="219">
        <f t="shared" si="21"/>
        <v>4491117</v>
      </c>
      <c r="K107" s="219">
        <f t="shared" si="21"/>
        <v>672666</v>
      </c>
      <c r="L107" s="219">
        <f t="shared" si="21"/>
        <v>5163783</v>
      </c>
      <c r="M107" s="219">
        <f t="shared" si="21"/>
        <v>837202</v>
      </c>
      <c r="N107" s="219">
        <f t="shared" si="21"/>
        <v>134712</v>
      </c>
      <c r="O107" s="219">
        <f t="shared" si="21"/>
        <v>971914</v>
      </c>
      <c r="P107" s="219">
        <f t="shared" si="21"/>
        <v>6135697</v>
      </c>
      <c r="Q107" s="220" t="s">
        <v>49</v>
      </c>
      <c r="R107" s="419"/>
      <c r="S107" s="403"/>
      <c r="T107" s="19"/>
      <c r="U107" s="47"/>
      <c r="V107" s="47"/>
      <c r="W107" s="47"/>
      <c r="X107" s="47"/>
      <c r="Y107" s="47"/>
      <c r="Z107" s="47"/>
      <c r="AA107" s="47"/>
      <c r="AB107" s="47"/>
      <c r="AC107" s="34"/>
      <c r="AD107" s="34"/>
      <c r="AE107" s="34"/>
      <c r="AF107" s="34"/>
      <c r="AG107" s="34"/>
      <c r="AH107" s="34"/>
      <c r="AI107" s="34"/>
    </row>
    <row r="108" spans="1:35" ht="21.75" customHeight="1" x14ac:dyDescent="0.2">
      <c r="A108" s="405"/>
      <c r="B108" s="408" t="s">
        <v>88</v>
      </c>
      <c r="C108" s="209" t="s">
        <v>142</v>
      </c>
      <c r="D108" s="210">
        <f>D100+D104</f>
        <v>5067098</v>
      </c>
      <c r="E108" s="210">
        <f t="shared" ref="E108:P108" si="22">E100+E104</f>
        <v>595966</v>
      </c>
      <c r="F108" s="210">
        <f t="shared" si="22"/>
        <v>5663064</v>
      </c>
      <c r="G108" s="210">
        <f t="shared" si="22"/>
        <v>5907258</v>
      </c>
      <c r="H108" s="210">
        <f t="shared" si="22"/>
        <v>723640</v>
      </c>
      <c r="I108" s="210">
        <f t="shared" si="22"/>
        <v>6630898</v>
      </c>
      <c r="J108" s="210">
        <f t="shared" si="22"/>
        <v>10974356</v>
      </c>
      <c r="K108" s="210">
        <f t="shared" si="22"/>
        <v>1319606</v>
      </c>
      <c r="L108" s="210">
        <f t="shared" si="22"/>
        <v>12293962</v>
      </c>
      <c r="M108" s="210">
        <f t="shared" si="22"/>
        <v>1110527</v>
      </c>
      <c r="N108" s="210">
        <f t="shared" si="22"/>
        <v>151517</v>
      </c>
      <c r="O108" s="210">
        <f t="shared" si="22"/>
        <v>1262044</v>
      </c>
      <c r="P108" s="210">
        <f t="shared" si="22"/>
        <v>13556006</v>
      </c>
      <c r="Q108" s="211" t="s">
        <v>120</v>
      </c>
      <c r="R108" s="419" t="s">
        <v>49</v>
      </c>
      <c r="S108" s="403"/>
      <c r="T108" s="19"/>
      <c r="U108" s="47"/>
      <c r="V108" s="47"/>
      <c r="W108" s="47"/>
      <c r="X108" s="47"/>
      <c r="Y108" s="47"/>
      <c r="Z108" s="47"/>
      <c r="AA108" s="47"/>
      <c r="AB108" s="47"/>
      <c r="AC108" s="34"/>
      <c r="AD108" s="34"/>
      <c r="AE108" s="34"/>
      <c r="AF108" s="34"/>
      <c r="AG108" s="34"/>
      <c r="AH108" s="34"/>
      <c r="AI108" s="34"/>
    </row>
    <row r="109" spans="1:35" ht="21.75" customHeight="1" x14ac:dyDescent="0.2">
      <c r="A109" s="405"/>
      <c r="B109" s="408"/>
      <c r="C109" s="212" t="s">
        <v>168</v>
      </c>
      <c r="D109" s="213">
        <f t="shared" ref="D109:P109" si="23">D101+D105</f>
        <v>46076</v>
      </c>
      <c r="E109" s="213">
        <f t="shared" si="23"/>
        <v>0</v>
      </c>
      <c r="F109" s="213">
        <f t="shared" si="23"/>
        <v>46076</v>
      </c>
      <c r="G109" s="213">
        <f t="shared" si="23"/>
        <v>81600</v>
      </c>
      <c r="H109" s="213">
        <f t="shared" si="23"/>
        <v>0</v>
      </c>
      <c r="I109" s="213">
        <f t="shared" si="23"/>
        <v>81600</v>
      </c>
      <c r="J109" s="213">
        <f t="shared" si="23"/>
        <v>127676</v>
      </c>
      <c r="K109" s="213">
        <f t="shared" si="23"/>
        <v>0</v>
      </c>
      <c r="L109" s="213">
        <f t="shared" si="23"/>
        <v>127676</v>
      </c>
      <c r="M109" s="213">
        <f t="shared" si="23"/>
        <v>13609</v>
      </c>
      <c r="N109" s="213">
        <f t="shared" si="23"/>
        <v>0</v>
      </c>
      <c r="O109" s="213">
        <f t="shared" si="23"/>
        <v>13609</v>
      </c>
      <c r="P109" s="213">
        <f t="shared" si="23"/>
        <v>141285</v>
      </c>
      <c r="Q109" s="214" t="s">
        <v>121</v>
      </c>
      <c r="R109" s="419"/>
      <c r="S109" s="403"/>
      <c r="T109" s="19"/>
      <c r="U109" s="47"/>
      <c r="V109" s="47"/>
      <c r="W109" s="47"/>
      <c r="X109" s="47"/>
      <c r="Y109" s="47"/>
      <c r="Z109" s="47"/>
      <c r="AA109" s="47"/>
      <c r="AB109" s="47"/>
      <c r="AC109" s="34"/>
      <c r="AD109" s="34"/>
      <c r="AE109" s="34"/>
      <c r="AF109" s="34"/>
      <c r="AG109" s="34"/>
      <c r="AH109" s="34"/>
      <c r="AI109" s="34"/>
    </row>
    <row r="110" spans="1:35" ht="21.75" customHeight="1" x14ac:dyDescent="0.2">
      <c r="A110" s="405"/>
      <c r="B110" s="408"/>
      <c r="C110" s="215" t="s">
        <v>143</v>
      </c>
      <c r="D110" s="216">
        <f t="shared" ref="D110:P110" si="24">D102+D106</f>
        <v>18900</v>
      </c>
      <c r="E110" s="216">
        <f t="shared" si="24"/>
        <v>0</v>
      </c>
      <c r="F110" s="216">
        <f t="shared" si="24"/>
        <v>18900</v>
      </c>
      <c r="G110" s="216">
        <f t="shared" si="24"/>
        <v>1244464</v>
      </c>
      <c r="H110" s="216">
        <f t="shared" si="24"/>
        <v>17800</v>
      </c>
      <c r="I110" s="216">
        <f t="shared" si="24"/>
        <v>1262264</v>
      </c>
      <c r="J110" s="216">
        <f t="shared" si="24"/>
        <v>1263364</v>
      </c>
      <c r="K110" s="216">
        <f t="shared" si="24"/>
        <v>17800</v>
      </c>
      <c r="L110" s="216">
        <f t="shared" si="24"/>
        <v>1281164</v>
      </c>
      <c r="M110" s="216">
        <f t="shared" si="24"/>
        <v>92264</v>
      </c>
      <c r="N110" s="216">
        <f t="shared" si="24"/>
        <v>1800</v>
      </c>
      <c r="O110" s="216">
        <f t="shared" si="24"/>
        <v>94064</v>
      </c>
      <c r="P110" s="216">
        <f t="shared" si="24"/>
        <v>1375228</v>
      </c>
      <c r="Q110" s="217" t="s">
        <v>144</v>
      </c>
      <c r="R110" s="419"/>
      <c r="S110" s="403"/>
      <c r="T110" s="19"/>
      <c r="U110" s="34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</row>
    <row r="111" spans="1:35" ht="21.75" customHeight="1" thickBot="1" x14ac:dyDescent="0.25">
      <c r="A111" s="406"/>
      <c r="B111" s="417"/>
      <c r="C111" s="221" t="s">
        <v>88</v>
      </c>
      <c r="D111" s="222">
        <f>SUM(D108:D110)</f>
        <v>5132074</v>
      </c>
      <c r="E111" s="222">
        <f t="shared" ref="E111:P111" si="25">SUM(E108:E110)</f>
        <v>595966</v>
      </c>
      <c r="F111" s="222">
        <f t="shared" si="25"/>
        <v>5728040</v>
      </c>
      <c r="G111" s="222">
        <f t="shared" si="25"/>
        <v>7233322</v>
      </c>
      <c r="H111" s="222">
        <f t="shared" si="25"/>
        <v>741440</v>
      </c>
      <c r="I111" s="222">
        <f t="shared" si="25"/>
        <v>7974762</v>
      </c>
      <c r="J111" s="222">
        <f t="shared" si="25"/>
        <v>12365396</v>
      </c>
      <c r="K111" s="222">
        <f t="shared" si="25"/>
        <v>1337406</v>
      </c>
      <c r="L111" s="222">
        <f t="shared" si="25"/>
        <v>13702802</v>
      </c>
      <c r="M111" s="222">
        <f t="shared" si="25"/>
        <v>1216400</v>
      </c>
      <c r="N111" s="222">
        <f t="shared" si="25"/>
        <v>153317</v>
      </c>
      <c r="O111" s="222">
        <f t="shared" si="25"/>
        <v>1369717</v>
      </c>
      <c r="P111" s="222">
        <f t="shared" si="25"/>
        <v>15072519</v>
      </c>
      <c r="Q111" s="223" t="s">
        <v>49</v>
      </c>
      <c r="R111" s="420"/>
      <c r="S111" s="404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</row>
    <row r="112" spans="1:35" ht="21.75" customHeight="1" thickTop="1" x14ac:dyDescent="0.2">
      <c r="A112" s="19"/>
      <c r="B112" s="19"/>
      <c r="C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</row>
    <row r="113" spans="1:35" ht="21" customHeight="1" x14ac:dyDescent="0.2">
      <c r="A113" s="170"/>
      <c r="B113" s="170"/>
      <c r="C113" s="171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3"/>
      <c r="R113" s="174"/>
      <c r="S113" s="174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</row>
    <row r="114" spans="1:35" ht="21" customHeight="1" x14ac:dyDescent="0.2">
      <c r="A114" s="367" t="s">
        <v>210</v>
      </c>
      <c r="B114" s="367"/>
      <c r="C114" s="367"/>
      <c r="D114" s="367"/>
      <c r="E114" s="367"/>
      <c r="F114" s="367"/>
      <c r="G114" s="367"/>
      <c r="H114" s="367"/>
      <c r="I114" s="367"/>
      <c r="J114" s="367"/>
      <c r="K114" s="367"/>
      <c r="L114" s="367"/>
      <c r="M114" s="367"/>
      <c r="N114" s="367"/>
      <c r="O114" s="367"/>
      <c r="P114" s="367"/>
      <c r="Q114" s="367"/>
      <c r="R114" s="367"/>
      <c r="S114" s="367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</row>
    <row r="115" spans="1:35" ht="21" customHeight="1" x14ac:dyDescent="0.2">
      <c r="A115" s="368" t="s">
        <v>211</v>
      </c>
      <c r="B115" s="368"/>
      <c r="C115" s="368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</row>
    <row r="116" spans="1:35" ht="21" customHeight="1" thickBot="1" x14ac:dyDescent="0.25">
      <c r="A116" s="433" t="s">
        <v>194</v>
      </c>
      <c r="B116" s="433"/>
      <c r="C116" s="433"/>
      <c r="D116" s="433"/>
      <c r="G116" s="24"/>
      <c r="H116" s="24"/>
      <c r="I116" s="24"/>
      <c r="J116" s="24"/>
      <c r="K116" s="24"/>
      <c r="L116" s="24"/>
      <c r="M116" s="24"/>
      <c r="P116" s="424" t="s">
        <v>169</v>
      </c>
      <c r="Q116" s="424"/>
      <c r="R116" s="424"/>
      <c r="S116" s="424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</row>
    <row r="117" spans="1:35" ht="21" customHeight="1" thickTop="1" x14ac:dyDescent="0.2">
      <c r="A117" s="370" t="s">
        <v>19</v>
      </c>
      <c r="B117" s="373" t="s">
        <v>85</v>
      </c>
      <c r="C117" s="376" t="s">
        <v>124</v>
      </c>
      <c r="D117" s="379" t="s">
        <v>125</v>
      </c>
      <c r="E117" s="379"/>
      <c r="F117" s="379"/>
      <c r="G117" s="379"/>
      <c r="H117" s="379"/>
      <c r="I117" s="379"/>
      <c r="J117" s="379"/>
      <c r="K117" s="379"/>
      <c r="L117" s="379"/>
      <c r="M117" s="380" t="s">
        <v>126</v>
      </c>
      <c r="N117" s="380"/>
      <c r="O117" s="380"/>
      <c r="P117" s="382" t="s">
        <v>127</v>
      </c>
      <c r="Q117" s="385" t="s">
        <v>128</v>
      </c>
      <c r="R117" s="388" t="s">
        <v>70</v>
      </c>
      <c r="S117" s="388" t="s">
        <v>129</v>
      </c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</row>
    <row r="118" spans="1:35" ht="21" customHeight="1" x14ac:dyDescent="0.2">
      <c r="A118" s="371"/>
      <c r="B118" s="374"/>
      <c r="C118" s="377"/>
      <c r="D118" s="393" t="s">
        <v>130</v>
      </c>
      <c r="E118" s="393"/>
      <c r="F118" s="393"/>
      <c r="G118" s="393" t="s">
        <v>167</v>
      </c>
      <c r="H118" s="393"/>
      <c r="I118" s="393"/>
      <c r="J118" s="393" t="s">
        <v>91</v>
      </c>
      <c r="K118" s="393"/>
      <c r="L118" s="393"/>
      <c r="M118" s="381"/>
      <c r="N118" s="381"/>
      <c r="O118" s="381"/>
      <c r="P118" s="383"/>
      <c r="Q118" s="386"/>
      <c r="R118" s="389"/>
      <c r="S118" s="391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</row>
    <row r="119" spans="1:35" ht="21" customHeight="1" x14ac:dyDescent="0.2">
      <c r="A119" s="371"/>
      <c r="B119" s="374"/>
      <c r="C119" s="377"/>
      <c r="D119" s="145" t="s">
        <v>131</v>
      </c>
      <c r="E119" s="145" t="s">
        <v>132</v>
      </c>
      <c r="F119" s="145" t="s">
        <v>133</v>
      </c>
      <c r="G119" s="145" t="s">
        <v>131</v>
      </c>
      <c r="H119" s="145" t="s">
        <v>132</v>
      </c>
      <c r="I119" s="145" t="s">
        <v>76</v>
      </c>
      <c r="J119" s="145" t="s">
        <v>134</v>
      </c>
      <c r="K119" s="145" t="s">
        <v>132</v>
      </c>
      <c r="L119" s="145" t="s">
        <v>76</v>
      </c>
      <c r="M119" s="145" t="s">
        <v>131</v>
      </c>
      <c r="N119" s="145" t="s">
        <v>135</v>
      </c>
      <c r="O119" s="145" t="s">
        <v>76</v>
      </c>
      <c r="P119" s="384"/>
      <c r="Q119" s="386"/>
      <c r="R119" s="389"/>
      <c r="S119" s="391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</row>
    <row r="120" spans="1:35" ht="21" customHeight="1" x14ac:dyDescent="0.2">
      <c r="A120" s="371"/>
      <c r="B120" s="374"/>
      <c r="C120" s="377"/>
      <c r="D120" s="393" t="s">
        <v>136</v>
      </c>
      <c r="E120" s="393"/>
      <c r="F120" s="393"/>
      <c r="G120" s="393"/>
      <c r="H120" s="393"/>
      <c r="I120" s="393"/>
      <c r="J120" s="394" t="s">
        <v>49</v>
      </c>
      <c r="K120" s="394"/>
      <c r="L120" s="394"/>
      <c r="M120" s="394" t="s">
        <v>137</v>
      </c>
      <c r="N120" s="394"/>
      <c r="O120" s="394"/>
      <c r="P120" s="395" t="s">
        <v>49</v>
      </c>
      <c r="Q120" s="386"/>
      <c r="R120" s="389"/>
      <c r="S120" s="391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</row>
    <row r="121" spans="1:35" ht="21" customHeight="1" x14ac:dyDescent="0.2">
      <c r="A121" s="371"/>
      <c r="B121" s="374"/>
      <c r="C121" s="377"/>
      <c r="D121" s="393" t="s">
        <v>138</v>
      </c>
      <c r="E121" s="393"/>
      <c r="F121" s="393"/>
      <c r="G121" s="393" t="s">
        <v>139</v>
      </c>
      <c r="H121" s="393"/>
      <c r="I121" s="393"/>
      <c r="J121" s="381"/>
      <c r="K121" s="381"/>
      <c r="L121" s="381"/>
      <c r="M121" s="381"/>
      <c r="N121" s="381"/>
      <c r="O121" s="381"/>
      <c r="P121" s="383"/>
      <c r="Q121" s="386"/>
      <c r="R121" s="389"/>
      <c r="S121" s="391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</row>
    <row r="122" spans="1:35" ht="21" customHeight="1" thickBot="1" x14ac:dyDescent="0.25">
      <c r="A122" s="372"/>
      <c r="B122" s="375"/>
      <c r="C122" s="378"/>
      <c r="D122" s="146" t="s">
        <v>140</v>
      </c>
      <c r="E122" s="146" t="s">
        <v>141</v>
      </c>
      <c r="F122" s="146" t="s">
        <v>49</v>
      </c>
      <c r="G122" s="146" t="s">
        <v>140</v>
      </c>
      <c r="H122" s="146" t="s">
        <v>141</v>
      </c>
      <c r="I122" s="146" t="s">
        <v>49</v>
      </c>
      <c r="J122" s="146" t="s">
        <v>140</v>
      </c>
      <c r="K122" s="146" t="s">
        <v>141</v>
      </c>
      <c r="L122" s="146" t="s">
        <v>49</v>
      </c>
      <c r="M122" s="146" t="s">
        <v>140</v>
      </c>
      <c r="N122" s="146" t="s">
        <v>141</v>
      </c>
      <c r="O122" s="146" t="s">
        <v>49</v>
      </c>
      <c r="P122" s="396"/>
      <c r="Q122" s="387"/>
      <c r="R122" s="390"/>
      <c r="S122" s="392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</row>
    <row r="123" spans="1:35" ht="21.75" customHeight="1" thickTop="1" x14ac:dyDescent="0.2">
      <c r="A123" s="400" t="s">
        <v>28</v>
      </c>
      <c r="B123" s="407" t="s">
        <v>87</v>
      </c>
      <c r="C123" s="147" t="s">
        <v>142</v>
      </c>
      <c r="D123" s="148">
        <v>45600</v>
      </c>
      <c r="E123" s="148">
        <v>0</v>
      </c>
      <c r="F123" s="148">
        <v>45600</v>
      </c>
      <c r="G123" s="148">
        <v>85800</v>
      </c>
      <c r="H123" s="148">
        <v>8900</v>
      </c>
      <c r="I123" s="148">
        <v>94700</v>
      </c>
      <c r="J123" s="148">
        <v>131400</v>
      </c>
      <c r="K123" s="148">
        <v>8900</v>
      </c>
      <c r="L123" s="148">
        <v>140300</v>
      </c>
      <c r="M123" s="148">
        <v>1200</v>
      </c>
      <c r="N123" s="148">
        <v>0</v>
      </c>
      <c r="O123" s="148">
        <v>1200</v>
      </c>
      <c r="P123" s="148">
        <v>141500</v>
      </c>
      <c r="Q123" s="149" t="s">
        <v>120</v>
      </c>
      <c r="R123" s="409" t="s">
        <v>74</v>
      </c>
      <c r="S123" s="397" t="s">
        <v>29</v>
      </c>
      <c r="T123" s="19"/>
      <c r="U123" s="47"/>
      <c r="V123" s="47"/>
      <c r="W123" s="47"/>
      <c r="X123" s="47"/>
      <c r="Y123" s="47"/>
      <c r="Z123" s="47"/>
      <c r="AA123" s="47"/>
      <c r="AB123" s="47"/>
      <c r="AC123" s="34"/>
      <c r="AD123" s="34"/>
      <c r="AE123" s="34"/>
      <c r="AF123" s="34"/>
      <c r="AG123" s="34"/>
      <c r="AH123" s="34"/>
      <c r="AI123" s="34"/>
    </row>
    <row r="124" spans="1:35" ht="21.75" customHeight="1" x14ac:dyDescent="0.2">
      <c r="A124" s="401"/>
      <c r="B124" s="408"/>
      <c r="C124" s="99" t="s">
        <v>168</v>
      </c>
      <c r="D124" s="100">
        <v>0</v>
      </c>
      <c r="E124" s="100">
        <v>0</v>
      </c>
      <c r="F124" s="100">
        <v>0</v>
      </c>
      <c r="G124" s="100">
        <v>0</v>
      </c>
      <c r="H124" s="100">
        <v>0</v>
      </c>
      <c r="I124" s="100">
        <v>0</v>
      </c>
      <c r="J124" s="100">
        <v>0</v>
      </c>
      <c r="K124" s="100">
        <v>0</v>
      </c>
      <c r="L124" s="100">
        <v>0</v>
      </c>
      <c r="M124" s="100">
        <v>0</v>
      </c>
      <c r="N124" s="100">
        <v>0</v>
      </c>
      <c r="O124" s="100">
        <v>0</v>
      </c>
      <c r="P124" s="100">
        <v>0</v>
      </c>
      <c r="Q124" s="101" t="s">
        <v>121</v>
      </c>
      <c r="R124" s="410"/>
      <c r="S124" s="398"/>
      <c r="T124" s="19"/>
      <c r="U124" s="47"/>
      <c r="V124" s="47"/>
      <c r="W124" s="47"/>
      <c r="X124" s="47"/>
      <c r="Y124" s="47"/>
      <c r="Z124" s="47"/>
      <c r="AA124" s="47"/>
      <c r="AB124" s="47"/>
      <c r="AC124" s="34"/>
      <c r="AD124" s="34"/>
      <c r="AE124" s="34"/>
      <c r="AF124" s="34"/>
      <c r="AG124" s="34"/>
      <c r="AH124" s="34"/>
      <c r="AI124" s="19"/>
    </row>
    <row r="125" spans="1:35" ht="21.75" customHeight="1" x14ac:dyDescent="0.2">
      <c r="A125" s="401"/>
      <c r="B125" s="408"/>
      <c r="C125" s="93" t="s">
        <v>143</v>
      </c>
      <c r="D125" s="94">
        <v>0</v>
      </c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4">
        <v>0</v>
      </c>
      <c r="L125" s="94">
        <v>0</v>
      </c>
      <c r="M125" s="94">
        <v>0</v>
      </c>
      <c r="N125" s="94">
        <v>0</v>
      </c>
      <c r="O125" s="94">
        <v>0</v>
      </c>
      <c r="P125" s="94">
        <v>0</v>
      </c>
      <c r="Q125" s="95" t="s">
        <v>144</v>
      </c>
      <c r="R125" s="410"/>
      <c r="S125" s="398"/>
      <c r="T125" s="19"/>
      <c r="U125" s="47"/>
      <c r="V125" s="47"/>
      <c r="W125" s="47"/>
      <c r="X125" s="47"/>
      <c r="Y125" s="47"/>
      <c r="Z125" s="47"/>
      <c r="AA125" s="47"/>
      <c r="AB125" s="47"/>
      <c r="AC125" s="34"/>
      <c r="AD125" s="34"/>
      <c r="AE125" s="34"/>
      <c r="AF125" s="34"/>
      <c r="AG125" s="34"/>
      <c r="AH125" s="34"/>
      <c r="AI125" s="34"/>
    </row>
    <row r="126" spans="1:35" ht="21.75" customHeight="1" x14ac:dyDescent="0.2">
      <c r="A126" s="401"/>
      <c r="B126" s="408"/>
      <c r="C126" s="156" t="s">
        <v>88</v>
      </c>
      <c r="D126" s="157">
        <f>SUM(D123:D125)</f>
        <v>45600</v>
      </c>
      <c r="E126" s="157">
        <f t="shared" ref="E126:P126" si="26">SUM(E123:E125)</f>
        <v>0</v>
      </c>
      <c r="F126" s="157">
        <f t="shared" si="26"/>
        <v>45600</v>
      </c>
      <c r="G126" s="157">
        <f t="shared" si="26"/>
        <v>85800</v>
      </c>
      <c r="H126" s="157">
        <f t="shared" si="26"/>
        <v>8900</v>
      </c>
      <c r="I126" s="157">
        <f t="shared" si="26"/>
        <v>94700</v>
      </c>
      <c r="J126" s="157">
        <f t="shared" si="26"/>
        <v>131400</v>
      </c>
      <c r="K126" s="157">
        <f t="shared" si="26"/>
        <v>8900</v>
      </c>
      <c r="L126" s="157">
        <f t="shared" si="26"/>
        <v>140300</v>
      </c>
      <c r="M126" s="157">
        <f t="shared" si="26"/>
        <v>1200</v>
      </c>
      <c r="N126" s="157">
        <f t="shared" si="26"/>
        <v>0</v>
      </c>
      <c r="O126" s="157">
        <f t="shared" si="26"/>
        <v>1200</v>
      </c>
      <c r="P126" s="157">
        <f t="shared" si="26"/>
        <v>141500</v>
      </c>
      <c r="Q126" s="158" t="s">
        <v>49</v>
      </c>
      <c r="R126" s="411"/>
      <c r="S126" s="398"/>
      <c r="T126" s="19"/>
      <c r="U126" s="47"/>
      <c r="V126" s="47"/>
      <c r="W126" s="47"/>
      <c r="X126" s="47"/>
      <c r="Y126" s="47"/>
      <c r="Z126" s="47"/>
      <c r="AA126" s="47"/>
      <c r="AB126" s="47"/>
      <c r="AC126" s="34"/>
      <c r="AD126" s="34"/>
      <c r="AE126" s="34"/>
      <c r="AF126" s="34"/>
      <c r="AG126" s="34"/>
      <c r="AH126" s="34"/>
      <c r="AI126" s="34"/>
    </row>
    <row r="127" spans="1:35" ht="21.75" customHeight="1" x14ac:dyDescent="0.2">
      <c r="A127" s="401"/>
      <c r="B127" s="408" t="s">
        <v>89</v>
      </c>
      <c r="C127" s="96" t="s">
        <v>142</v>
      </c>
      <c r="D127" s="97">
        <v>0</v>
      </c>
      <c r="E127" s="97">
        <v>0</v>
      </c>
      <c r="F127" s="97">
        <v>0</v>
      </c>
      <c r="G127" s="97">
        <v>0</v>
      </c>
      <c r="H127" s="97">
        <v>0</v>
      </c>
      <c r="I127" s="97">
        <v>0</v>
      </c>
      <c r="J127" s="97">
        <v>0</v>
      </c>
      <c r="K127" s="97">
        <v>0</v>
      </c>
      <c r="L127" s="97">
        <v>0</v>
      </c>
      <c r="M127" s="97">
        <v>0</v>
      </c>
      <c r="N127" s="97">
        <v>0</v>
      </c>
      <c r="O127" s="97">
        <v>0</v>
      </c>
      <c r="P127" s="97">
        <v>0</v>
      </c>
      <c r="Q127" s="98" t="s">
        <v>120</v>
      </c>
      <c r="R127" s="412" t="s">
        <v>75</v>
      </c>
      <c r="S127" s="398"/>
      <c r="T127" s="19"/>
      <c r="U127" s="47"/>
      <c r="V127" s="47"/>
      <c r="W127" s="47"/>
      <c r="X127" s="47"/>
      <c r="Y127" s="47"/>
      <c r="Z127" s="47"/>
      <c r="AA127" s="47"/>
      <c r="AB127" s="47"/>
      <c r="AC127" s="34"/>
      <c r="AD127" s="34"/>
      <c r="AE127" s="34"/>
      <c r="AF127" s="34"/>
      <c r="AG127" s="34"/>
      <c r="AH127" s="34"/>
      <c r="AI127" s="34"/>
    </row>
    <row r="128" spans="1:35" ht="21.75" customHeight="1" x14ac:dyDescent="0.2">
      <c r="A128" s="401"/>
      <c r="B128" s="408"/>
      <c r="C128" s="99" t="s">
        <v>168</v>
      </c>
      <c r="D128" s="100">
        <v>0</v>
      </c>
      <c r="E128" s="100">
        <v>0</v>
      </c>
      <c r="F128" s="100">
        <v>0</v>
      </c>
      <c r="G128" s="100">
        <v>0</v>
      </c>
      <c r="H128" s="100">
        <v>0</v>
      </c>
      <c r="I128" s="100">
        <v>0</v>
      </c>
      <c r="J128" s="100">
        <v>0</v>
      </c>
      <c r="K128" s="100">
        <v>0</v>
      </c>
      <c r="L128" s="100">
        <v>0</v>
      </c>
      <c r="M128" s="100">
        <v>0</v>
      </c>
      <c r="N128" s="100">
        <v>0</v>
      </c>
      <c r="O128" s="100">
        <v>0</v>
      </c>
      <c r="P128" s="100">
        <v>0</v>
      </c>
      <c r="Q128" s="101" t="s">
        <v>121</v>
      </c>
      <c r="R128" s="410"/>
      <c r="S128" s="398"/>
      <c r="T128" s="19"/>
      <c r="U128" s="47"/>
      <c r="V128" s="47"/>
      <c r="W128" s="47"/>
      <c r="X128" s="47"/>
      <c r="Y128" s="47"/>
      <c r="Z128" s="47"/>
      <c r="AA128" s="47"/>
      <c r="AB128" s="47"/>
      <c r="AC128" s="34"/>
      <c r="AD128" s="34"/>
      <c r="AE128" s="34"/>
      <c r="AF128" s="34"/>
      <c r="AG128" s="34"/>
      <c r="AH128" s="34"/>
      <c r="AI128" s="34"/>
    </row>
    <row r="129" spans="1:35" ht="21.75" customHeight="1" x14ac:dyDescent="0.2">
      <c r="A129" s="401"/>
      <c r="B129" s="408"/>
      <c r="C129" s="93" t="s">
        <v>143</v>
      </c>
      <c r="D129" s="94">
        <v>0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94">
        <v>0</v>
      </c>
      <c r="K129" s="94">
        <v>0</v>
      </c>
      <c r="L129" s="94">
        <v>0</v>
      </c>
      <c r="M129" s="94">
        <v>0</v>
      </c>
      <c r="N129" s="94">
        <v>0</v>
      </c>
      <c r="O129" s="94">
        <v>0</v>
      </c>
      <c r="P129" s="94">
        <v>0</v>
      </c>
      <c r="Q129" s="95" t="s">
        <v>144</v>
      </c>
      <c r="R129" s="410"/>
      <c r="S129" s="398"/>
      <c r="T129" s="19"/>
      <c r="U129" s="47"/>
      <c r="V129" s="47"/>
      <c r="W129" s="47"/>
      <c r="X129" s="47"/>
      <c r="Y129" s="47"/>
      <c r="Z129" s="47"/>
      <c r="AA129" s="47"/>
      <c r="AB129" s="47"/>
      <c r="AC129" s="34"/>
      <c r="AD129" s="34"/>
      <c r="AE129" s="34"/>
      <c r="AF129" s="34"/>
      <c r="AG129" s="34"/>
      <c r="AH129" s="34"/>
      <c r="AI129" s="34"/>
    </row>
    <row r="130" spans="1:35" ht="21.75" customHeight="1" x14ac:dyDescent="0.2">
      <c r="A130" s="401"/>
      <c r="B130" s="408"/>
      <c r="C130" s="156" t="s">
        <v>88</v>
      </c>
      <c r="D130" s="157">
        <v>0</v>
      </c>
      <c r="E130" s="157">
        <v>0</v>
      </c>
      <c r="F130" s="157">
        <v>0</v>
      </c>
      <c r="G130" s="157">
        <v>0</v>
      </c>
      <c r="H130" s="157">
        <v>0</v>
      </c>
      <c r="I130" s="157">
        <v>0</v>
      </c>
      <c r="J130" s="157">
        <v>0</v>
      </c>
      <c r="K130" s="157">
        <v>0</v>
      </c>
      <c r="L130" s="157">
        <v>0</v>
      </c>
      <c r="M130" s="157">
        <v>0</v>
      </c>
      <c r="N130" s="157">
        <v>0</v>
      </c>
      <c r="O130" s="157">
        <v>0</v>
      </c>
      <c r="P130" s="157">
        <v>0</v>
      </c>
      <c r="Q130" s="158" t="s">
        <v>49</v>
      </c>
      <c r="R130" s="411"/>
      <c r="S130" s="398"/>
      <c r="T130" s="19"/>
      <c r="U130" s="47"/>
      <c r="V130" s="47"/>
      <c r="W130" s="47"/>
      <c r="X130" s="47"/>
      <c r="Y130" s="47"/>
      <c r="Z130" s="47"/>
      <c r="AA130" s="47"/>
      <c r="AB130" s="47"/>
      <c r="AC130" s="34"/>
      <c r="AD130" s="34"/>
      <c r="AE130" s="34"/>
      <c r="AF130" s="34"/>
      <c r="AG130" s="34"/>
      <c r="AH130" s="34"/>
      <c r="AI130" s="34"/>
    </row>
    <row r="131" spans="1:35" ht="21.75" customHeight="1" x14ac:dyDescent="0.2">
      <c r="A131" s="401"/>
      <c r="B131" s="413" t="s">
        <v>88</v>
      </c>
      <c r="C131" s="96" t="s">
        <v>142</v>
      </c>
      <c r="D131" s="97">
        <f>D123+D127</f>
        <v>45600</v>
      </c>
      <c r="E131" s="97">
        <f t="shared" ref="E131:P131" si="27">E123+E127</f>
        <v>0</v>
      </c>
      <c r="F131" s="97">
        <f t="shared" si="27"/>
        <v>45600</v>
      </c>
      <c r="G131" s="97">
        <f t="shared" si="27"/>
        <v>85800</v>
      </c>
      <c r="H131" s="97">
        <f t="shared" si="27"/>
        <v>8900</v>
      </c>
      <c r="I131" s="97">
        <f t="shared" si="27"/>
        <v>94700</v>
      </c>
      <c r="J131" s="97">
        <f t="shared" si="27"/>
        <v>131400</v>
      </c>
      <c r="K131" s="97">
        <f t="shared" si="27"/>
        <v>8900</v>
      </c>
      <c r="L131" s="97">
        <f t="shared" si="27"/>
        <v>140300</v>
      </c>
      <c r="M131" s="97">
        <f t="shared" si="27"/>
        <v>1200</v>
      </c>
      <c r="N131" s="97">
        <f t="shared" si="27"/>
        <v>0</v>
      </c>
      <c r="O131" s="97">
        <f t="shared" si="27"/>
        <v>1200</v>
      </c>
      <c r="P131" s="97">
        <f t="shared" si="27"/>
        <v>141500</v>
      </c>
      <c r="Q131" s="155" t="s">
        <v>120</v>
      </c>
      <c r="R131" s="415" t="s">
        <v>49</v>
      </c>
      <c r="S131" s="398"/>
      <c r="T131" s="19"/>
      <c r="U131" s="47"/>
      <c r="V131" s="47"/>
      <c r="W131" s="47"/>
      <c r="X131" s="47"/>
      <c r="Y131" s="47"/>
      <c r="Z131" s="47"/>
      <c r="AA131" s="47"/>
      <c r="AB131" s="47"/>
      <c r="AC131" s="34"/>
      <c r="AD131" s="34"/>
      <c r="AE131" s="34"/>
      <c r="AF131" s="34"/>
      <c r="AG131" s="34"/>
      <c r="AH131" s="34"/>
      <c r="AI131" s="34"/>
    </row>
    <row r="132" spans="1:35" ht="21.75" customHeight="1" x14ac:dyDescent="0.2">
      <c r="A132" s="401"/>
      <c r="B132" s="408"/>
      <c r="C132" s="99" t="s">
        <v>168</v>
      </c>
      <c r="D132" s="100">
        <f t="shared" ref="D132:P132" si="28">D124+D128</f>
        <v>0</v>
      </c>
      <c r="E132" s="100">
        <f t="shared" si="28"/>
        <v>0</v>
      </c>
      <c r="F132" s="100">
        <f t="shared" si="28"/>
        <v>0</v>
      </c>
      <c r="G132" s="100">
        <f t="shared" si="28"/>
        <v>0</v>
      </c>
      <c r="H132" s="100">
        <f t="shared" si="28"/>
        <v>0</v>
      </c>
      <c r="I132" s="100">
        <f t="shared" si="28"/>
        <v>0</v>
      </c>
      <c r="J132" s="100">
        <f t="shared" si="28"/>
        <v>0</v>
      </c>
      <c r="K132" s="100">
        <f t="shared" si="28"/>
        <v>0</v>
      </c>
      <c r="L132" s="100">
        <f t="shared" si="28"/>
        <v>0</v>
      </c>
      <c r="M132" s="100">
        <f t="shared" si="28"/>
        <v>0</v>
      </c>
      <c r="N132" s="100">
        <f t="shared" si="28"/>
        <v>0</v>
      </c>
      <c r="O132" s="100">
        <f t="shared" si="28"/>
        <v>0</v>
      </c>
      <c r="P132" s="100">
        <f t="shared" si="28"/>
        <v>0</v>
      </c>
      <c r="Q132" s="101" t="s">
        <v>121</v>
      </c>
      <c r="R132" s="410"/>
      <c r="S132" s="398"/>
      <c r="T132" s="19"/>
      <c r="U132" s="47"/>
      <c r="V132" s="47"/>
      <c r="W132" s="47"/>
      <c r="X132" s="47"/>
      <c r="Y132" s="47"/>
      <c r="Z132" s="47"/>
      <c r="AA132" s="47"/>
      <c r="AB132" s="47"/>
      <c r="AC132" s="34"/>
      <c r="AD132" s="34"/>
      <c r="AE132" s="34"/>
      <c r="AF132" s="34"/>
      <c r="AG132" s="34"/>
      <c r="AH132" s="34"/>
      <c r="AI132" s="34"/>
    </row>
    <row r="133" spans="1:35" ht="21.75" customHeight="1" x14ac:dyDescent="0.2">
      <c r="A133" s="401"/>
      <c r="B133" s="408"/>
      <c r="C133" s="93" t="s">
        <v>143</v>
      </c>
      <c r="D133" s="94">
        <f t="shared" ref="D133:P133" si="29">D125+D129</f>
        <v>0</v>
      </c>
      <c r="E133" s="94">
        <f t="shared" si="29"/>
        <v>0</v>
      </c>
      <c r="F133" s="94">
        <f t="shared" si="29"/>
        <v>0</v>
      </c>
      <c r="G133" s="94">
        <f t="shared" si="29"/>
        <v>0</v>
      </c>
      <c r="H133" s="94">
        <f t="shared" si="29"/>
        <v>0</v>
      </c>
      <c r="I133" s="94">
        <f t="shared" si="29"/>
        <v>0</v>
      </c>
      <c r="J133" s="94">
        <f t="shared" si="29"/>
        <v>0</v>
      </c>
      <c r="K133" s="94">
        <f t="shared" si="29"/>
        <v>0</v>
      </c>
      <c r="L133" s="94">
        <f t="shared" si="29"/>
        <v>0</v>
      </c>
      <c r="M133" s="94">
        <f t="shared" si="29"/>
        <v>0</v>
      </c>
      <c r="N133" s="94">
        <f t="shared" si="29"/>
        <v>0</v>
      </c>
      <c r="O133" s="94">
        <f t="shared" si="29"/>
        <v>0</v>
      </c>
      <c r="P133" s="94">
        <f t="shared" si="29"/>
        <v>0</v>
      </c>
      <c r="Q133" s="95" t="s">
        <v>144</v>
      </c>
      <c r="R133" s="410"/>
      <c r="S133" s="398"/>
      <c r="T133" s="19"/>
      <c r="U133" s="47"/>
      <c r="V133" s="47"/>
      <c r="W133" s="47"/>
      <c r="X133" s="47"/>
      <c r="Y133" s="47"/>
      <c r="Z133" s="47"/>
      <c r="AA133" s="47"/>
      <c r="AB133" s="47"/>
      <c r="AC133" s="34"/>
      <c r="AD133" s="34"/>
      <c r="AE133" s="34"/>
      <c r="AF133" s="34"/>
      <c r="AG133" s="34"/>
      <c r="AH133" s="34"/>
      <c r="AI133" s="34"/>
    </row>
    <row r="134" spans="1:35" ht="21.75" customHeight="1" thickBot="1" x14ac:dyDescent="0.25">
      <c r="A134" s="402"/>
      <c r="B134" s="417"/>
      <c r="C134" s="159" t="s">
        <v>88</v>
      </c>
      <c r="D134" s="160">
        <f>SUM(D131:D133)</f>
        <v>45600</v>
      </c>
      <c r="E134" s="160">
        <f t="shared" ref="E134:P134" si="30">SUM(E131:E133)</f>
        <v>0</v>
      </c>
      <c r="F134" s="160">
        <f t="shared" si="30"/>
        <v>45600</v>
      </c>
      <c r="G134" s="160">
        <f t="shared" si="30"/>
        <v>85800</v>
      </c>
      <c r="H134" s="160">
        <f t="shared" si="30"/>
        <v>8900</v>
      </c>
      <c r="I134" s="160">
        <f t="shared" si="30"/>
        <v>94700</v>
      </c>
      <c r="J134" s="160">
        <f t="shared" si="30"/>
        <v>131400</v>
      </c>
      <c r="K134" s="160">
        <f t="shared" si="30"/>
        <v>8900</v>
      </c>
      <c r="L134" s="160">
        <f t="shared" si="30"/>
        <v>140300</v>
      </c>
      <c r="M134" s="160">
        <f t="shared" si="30"/>
        <v>1200</v>
      </c>
      <c r="N134" s="160">
        <f t="shared" si="30"/>
        <v>0</v>
      </c>
      <c r="O134" s="160">
        <f t="shared" si="30"/>
        <v>1200</v>
      </c>
      <c r="P134" s="160">
        <f t="shared" si="30"/>
        <v>141500</v>
      </c>
      <c r="Q134" s="161" t="s">
        <v>49</v>
      </c>
      <c r="R134" s="418"/>
      <c r="S134" s="39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</row>
    <row r="135" spans="1:35" ht="21.75" customHeight="1" thickTop="1" x14ac:dyDescent="0.2">
      <c r="A135" s="224"/>
      <c r="B135" s="224"/>
      <c r="C135" s="225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7"/>
      <c r="R135" s="228"/>
      <c r="S135" s="228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</row>
    <row r="136" spans="1:35" ht="21" customHeight="1" x14ac:dyDescent="0.2">
      <c r="A136" s="367" t="s">
        <v>210</v>
      </c>
      <c r="B136" s="367"/>
      <c r="C136" s="367"/>
      <c r="D136" s="367"/>
      <c r="E136" s="367"/>
      <c r="F136" s="367"/>
      <c r="G136" s="367"/>
      <c r="H136" s="367"/>
      <c r="I136" s="367"/>
      <c r="J136" s="367"/>
      <c r="K136" s="367"/>
      <c r="L136" s="367"/>
      <c r="M136" s="367"/>
      <c r="N136" s="367"/>
      <c r="O136" s="367"/>
      <c r="P136" s="367"/>
      <c r="Q136" s="367"/>
      <c r="R136" s="367"/>
      <c r="S136" s="367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</row>
    <row r="137" spans="1:35" ht="21" customHeight="1" x14ac:dyDescent="0.2">
      <c r="A137" s="368" t="s">
        <v>211</v>
      </c>
      <c r="B137" s="368"/>
      <c r="C137" s="368"/>
      <c r="D137" s="368"/>
      <c r="E137" s="368"/>
      <c r="F137" s="368"/>
      <c r="G137" s="368"/>
      <c r="H137" s="368"/>
      <c r="I137" s="368"/>
      <c r="J137" s="368"/>
      <c r="K137" s="368"/>
      <c r="L137" s="368"/>
      <c r="M137" s="368"/>
      <c r="N137" s="368"/>
      <c r="O137" s="368"/>
      <c r="P137" s="368"/>
      <c r="Q137" s="368"/>
      <c r="R137" s="368"/>
      <c r="S137" s="368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</row>
    <row r="138" spans="1:35" ht="21" customHeight="1" thickBot="1" x14ac:dyDescent="0.25">
      <c r="A138" s="433" t="s">
        <v>194</v>
      </c>
      <c r="B138" s="433"/>
      <c r="C138" s="433"/>
      <c r="D138" s="433"/>
      <c r="E138" s="78"/>
      <c r="F138" s="78"/>
      <c r="G138" s="24"/>
      <c r="H138" s="24"/>
      <c r="I138" s="24"/>
      <c r="J138" s="24"/>
      <c r="K138" s="24"/>
      <c r="L138" s="24"/>
      <c r="M138" s="24"/>
      <c r="N138" s="369"/>
      <c r="O138" s="369"/>
      <c r="P138" s="424" t="s">
        <v>169</v>
      </c>
      <c r="Q138" s="424"/>
      <c r="R138" s="424"/>
      <c r="S138" s="424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</row>
    <row r="139" spans="1:35" ht="21" customHeight="1" thickTop="1" x14ac:dyDescent="0.2">
      <c r="A139" s="370" t="s">
        <v>19</v>
      </c>
      <c r="B139" s="373" t="s">
        <v>85</v>
      </c>
      <c r="C139" s="376" t="s">
        <v>124</v>
      </c>
      <c r="D139" s="379" t="s">
        <v>125</v>
      </c>
      <c r="E139" s="379"/>
      <c r="F139" s="379"/>
      <c r="G139" s="379"/>
      <c r="H139" s="379"/>
      <c r="I139" s="379"/>
      <c r="J139" s="379"/>
      <c r="K139" s="379"/>
      <c r="L139" s="379"/>
      <c r="M139" s="380" t="s">
        <v>126</v>
      </c>
      <c r="N139" s="380"/>
      <c r="O139" s="380"/>
      <c r="P139" s="382" t="s">
        <v>127</v>
      </c>
      <c r="Q139" s="385" t="s">
        <v>128</v>
      </c>
      <c r="R139" s="388" t="s">
        <v>70</v>
      </c>
      <c r="S139" s="388" t="s">
        <v>129</v>
      </c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</row>
    <row r="140" spans="1:35" ht="21" customHeight="1" x14ac:dyDescent="0.2">
      <c r="A140" s="371"/>
      <c r="B140" s="374"/>
      <c r="C140" s="377"/>
      <c r="D140" s="393" t="s">
        <v>130</v>
      </c>
      <c r="E140" s="393"/>
      <c r="F140" s="393"/>
      <c r="G140" s="393" t="s">
        <v>167</v>
      </c>
      <c r="H140" s="393"/>
      <c r="I140" s="393"/>
      <c r="J140" s="393" t="s">
        <v>91</v>
      </c>
      <c r="K140" s="393"/>
      <c r="L140" s="393"/>
      <c r="M140" s="381"/>
      <c r="N140" s="381"/>
      <c r="O140" s="381"/>
      <c r="P140" s="383"/>
      <c r="Q140" s="386"/>
      <c r="R140" s="389"/>
      <c r="S140" s="391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</row>
    <row r="141" spans="1:35" ht="21" customHeight="1" x14ac:dyDescent="0.2">
      <c r="A141" s="371"/>
      <c r="B141" s="374"/>
      <c r="C141" s="377"/>
      <c r="D141" s="145" t="s">
        <v>131</v>
      </c>
      <c r="E141" s="145" t="s">
        <v>132</v>
      </c>
      <c r="F141" s="145" t="s">
        <v>133</v>
      </c>
      <c r="G141" s="145" t="s">
        <v>131</v>
      </c>
      <c r="H141" s="145" t="s">
        <v>132</v>
      </c>
      <c r="I141" s="145" t="s">
        <v>76</v>
      </c>
      <c r="J141" s="145" t="s">
        <v>134</v>
      </c>
      <c r="K141" s="145" t="s">
        <v>132</v>
      </c>
      <c r="L141" s="145" t="s">
        <v>76</v>
      </c>
      <c r="M141" s="145" t="s">
        <v>131</v>
      </c>
      <c r="N141" s="145" t="s">
        <v>135</v>
      </c>
      <c r="O141" s="145" t="s">
        <v>76</v>
      </c>
      <c r="P141" s="384"/>
      <c r="Q141" s="386"/>
      <c r="R141" s="389"/>
      <c r="S141" s="391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</row>
    <row r="142" spans="1:35" ht="21" customHeight="1" x14ac:dyDescent="0.2">
      <c r="A142" s="371"/>
      <c r="B142" s="374"/>
      <c r="C142" s="377"/>
      <c r="D142" s="393" t="s">
        <v>136</v>
      </c>
      <c r="E142" s="393"/>
      <c r="F142" s="393"/>
      <c r="G142" s="393"/>
      <c r="H142" s="393"/>
      <c r="I142" s="393"/>
      <c r="J142" s="394" t="s">
        <v>49</v>
      </c>
      <c r="K142" s="394"/>
      <c r="L142" s="394"/>
      <c r="M142" s="394" t="s">
        <v>137</v>
      </c>
      <c r="N142" s="394"/>
      <c r="O142" s="394"/>
      <c r="P142" s="395" t="s">
        <v>49</v>
      </c>
      <c r="Q142" s="386"/>
      <c r="R142" s="389"/>
      <c r="S142" s="391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</row>
    <row r="143" spans="1:35" ht="21" customHeight="1" x14ac:dyDescent="0.2">
      <c r="A143" s="371"/>
      <c r="B143" s="374"/>
      <c r="C143" s="377"/>
      <c r="D143" s="393" t="s">
        <v>138</v>
      </c>
      <c r="E143" s="393"/>
      <c r="F143" s="393"/>
      <c r="G143" s="393" t="s">
        <v>139</v>
      </c>
      <c r="H143" s="393"/>
      <c r="I143" s="393"/>
      <c r="J143" s="381"/>
      <c r="K143" s="381"/>
      <c r="L143" s="381"/>
      <c r="M143" s="381"/>
      <c r="N143" s="381"/>
      <c r="O143" s="381"/>
      <c r="P143" s="383"/>
      <c r="Q143" s="386"/>
      <c r="R143" s="389"/>
      <c r="S143" s="391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</row>
    <row r="144" spans="1:35" ht="21" customHeight="1" thickBot="1" x14ac:dyDescent="0.25">
      <c r="A144" s="372"/>
      <c r="B144" s="375"/>
      <c r="C144" s="378"/>
      <c r="D144" s="146" t="s">
        <v>140</v>
      </c>
      <c r="E144" s="146" t="s">
        <v>141</v>
      </c>
      <c r="F144" s="146" t="s">
        <v>49</v>
      </c>
      <c r="G144" s="146" t="s">
        <v>140</v>
      </c>
      <c r="H144" s="146" t="s">
        <v>141</v>
      </c>
      <c r="I144" s="146" t="s">
        <v>49</v>
      </c>
      <c r="J144" s="146" t="s">
        <v>140</v>
      </c>
      <c r="K144" s="146" t="s">
        <v>141</v>
      </c>
      <c r="L144" s="146" t="s">
        <v>49</v>
      </c>
      <c r="M144" s="146" t="s">
        <v>140</v>
      </c>
      <c r="N144" s="146" t="s">
        <v>141</v>
      </c>
      <c r="O144" s="146" t="s">
        <v>49</v>
      </c>
      <c r="P144" s="396"/>
      <c r="Q144" s="387"/>
      <c r="R144" s="390"/>
      <c r="S144" s="392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</row>
    <row r="145" spans="1:19" ht="23.25" customHeight="1" thickTop="1" x14ac:dyDescent="0.2">
      <c r="A145" s="400" t="s">
        <v>30</v>
      </c>
      <c r="B145" s="407" t="s">
        <v>87</v>
      </c>
      <c r="C145" s="147" t="s">
        <v>142</v>
      </c>
      <c r="D145" s="148">
        <v>5618760</v>
      </c>
      <c r="E145" s="148">
        <v>0</v>
      </c>
      <c r="F145" s="148">
        <v>5618760</v>
      </c>
      <c r="G145" s="148">
        <v>4575074</v>
      </c>
      <c r="H145" s="148">
        <v>143654</v>
      </c>
      <c r="I145" s="148">
        <v>4718728</v>
      </c>
      <c r="J145" s="148">
        <v>10193834</v>
      </c>
      <c r="K145" s="148">
        <v>143654</v>
      </c>
      <c r="L145" s="148">
        <v>10337488</v>
      </c>
      <c r="M145" s="148">
        <v>69455</v>
      </c>
      <c r="N145" s="148">
        <v>1750</v>
      </c>
      <c r="O145" s="148">
        <v>71205</v>
      </c>
      <c r="P145" s="148">
        <v>10408693</v>
      </c>
      <c r="Q145" s="149" t="s">
        <v>120</v>
      </c>
      <c r="R145" s="409" t="s">
        <v>74</v>
      </c>
      <c r="S145" s="397" t="s">
        <v>31</v>
      </c>
    </row>
    <row r="146" spans="1:19" ht="23.25" customHeight="1" x14ac:dyDescent="0.2">
      <c r="A146" s="401"/>
      <c r="B146" s="408"/>
      <c r="C146" s="99" t="s">
        <v>168</v>
      </c>
      <c r="D146" s="100">
        <v>14800</v>
      </c>
      <c r="E146" s="100">
        <v>0</v>
      </c>
      <c r="F146" s="100">
        <v>14800</v>
      </c>
      <c r="G146" s="100">
        <v>24000</v>
      </c>
      <c r="H146" s="100">
        <v>0</v>
      </c>
      <c r="I146" s="100">
        <v>24000</v>
      </c>
      <c r="J146" s="100">
        <v>38800</v>
      </c>
      <c r="K146" s="100">
        <v>0</v>
      </c>
      <c r="L146" s="100">
        <v>38800</v>
      </c>
      <c r="M146" s="100">
        <v>0</v>
      </c>
      <c r="N146" s="100">
        <v>0</v>
      </c>
      <c r="O146" s="100">
        <v>0</v>
      </c>
      <c r="P146" s="100">
        <v>38800</v>
      </c>
      <c r="Q146" s="101" t="s">
        <v>121</v>
      </c>
      <c r="R146" s="410"/>
      <c r="S146" s="398"/>
    </row>
    <row r="147" spans="1:19" ht="23.25" customHeight="1" x14ac:dyDescent="0.2">
      <c r="A147" s="401"/>
      <c r="B147" s="408"/>
      <c r="C147" s="93" t="s">
        <v>143</v>
      </c>
      <c r="D147" s="94">
        <v>59400</v>
      </c>
      <c r="E147" s="94">
        <v>0</v>
      </c>
      <c r="F147" s="94">
        <v>59400</v>
      </c>
      <c r="G147" s="94">
        <v>2316199</v>
      </c>
      <c r="H147" s="94">
        <v>0</v>
      </c>
      <c r="I147" s="94">
        <v>2316199</v>
      </c>
      <c r="J147" s="94" t="s">
        <v>216</v>
      </c>
      <c r="K147" s="94">
        <v>0</v>
      </c>
      <c r="L147" s="94">
        <v>2375599</v>
      </c>
      <c r="M147" s="94">
        <v>13755</v>
      </c>
      <c r="N147" s="94">
        <v>0</v>
      </c>
      <c r="O147" s="94">
        <v>13755</v>
      </c>
      <c r="P147" s="94">
        <v>2389354</v>
      </c>
      <c r="Q147" s="95" t="s">
        <v>144</v>
      </c>
      <c r="R147" s="410"/>
      <c r="S147" s="398"/>
    </row>
    <row r="148" spans="1:19" ht="23.25" customHeight="1" x14ac:dyDescent="0.2">
      <c r="A148" s="401"/>
      <c r="B148" s="408"/>
      <c r="C148" s="156" t="s">
        <v>88</v>
      </c>
      <c r="D148" s="157">
        <f>SUM(D145:D147)</f>
        <v>5692960</v>
      </c>
      <c r="E148" s="157">
        <f t="shared" ref="E148:P148" si="31">SUM(E145:E147)</f>
        <v>0</v>
      </c>
      <c r="F148" s="157">
        <f t="shared" si="31"/>
        <v>5692960</v>
      </c>
      <c r="G148" s="157">
        <f t="shared" si="31"/>
        <v>6915273</v>
      </c>
      <c r="H148" s="157">
        <f t="shared" si="31"/>
        <v>143654</v>
      </c>
      <c r="I148" s="157">
        <f t="shared" si="31"/>
        <v>7058927</v>
      </c>
      <c r="J148" s="157">
        <f t="shared" si="31"/>
        <v>10232634</v>
      </c>
      <c r="K148" s="157">
        <f t="shared" si="31"/>
        <v>143654</v>
      </c>
      <c r="L148" s="157">
        <f t="shared" si="31"/>
        <v>12751887</v>
      </c>
      <c r="M148" s="157">
        <f t="shared" si="31"/>
        <v>83210</v>
      </c>
      <c r="N148" s="157">
        <f t="shared" si="31"/>
        <v>1750</v>
      </c>
      <c r="O148" s="157">
        <f t="shared" si="31"/>
        <v>84960</v>
      </c>
      <c r="P148" s="157">
        <f t="shared" si="31"/>
        <v>12836847</v>
      </c>
      <c r="Q148" s="158" t="s">
        <v>49</v>
      </c>
      <c r="R148" s="411"/>
      <c r="S148" s="398"/>
    </row>
    <row r="149" spans="1:19" ht="23.25" customHeight="1" x14ac:dyDescent="0.2">
      <c r="A149" s="401"/>
      <c r="B149" s="408" t="s">
        <v>89</v>
      </c>
      <c r="C149" s="96" t="s">
        <v>142</v>
      </c>
      <c r="D149" s="97">
        <v>0</v>
      </c>
      <c r="E149" s="97">
        <v>0</v>
      </c>
      <c r="F149" s="97">
        <v>0</v>
      </c>
      <c r="G149" s="97">
        <v>0</v>
      </c>
      <c r="H149" s="97">
        <v>0</v>
      </c>
      <c r="I149" s="97">
        <v>0</v>
      </c>
      <c r="J149" s="97">
        <v>0</v>
      </c>
      <c r="K149" s="97">
        <v>0</v>
      </c>
      <c r="L149" s="97">
        <v>0</v>
      </c>
      <c r="M149" s="97">
        <v>0</v>
      </c>
      <c r="N149" s="97">
        <v>0</v>
      </c>
      <c r="O149" s="97">
        <v>0</v>
      </c>
      <c r="P149" s="97">
        <v>0</v>
      </c>
      <c r="Q149" s="98" t="s">
        <v>120</v>
      </c>
      <c r="R149" s="412" t="s">
        <v>75</v>
      </c>
      <c r="S149" s="398"/>
    </row>
    <row r="150" spans="1:19" ht="23.25" customHeight="1" x14ac:dyDescent="0.2">
      <c r="A150" s="401"/>
      <c r="B150" s="408"/>
      <c r="C150" s="99" t="s">
        <v>168</v>
      </c>
      <c r="D150" s="100">
        <v>0</v>
      </c>
      <c r="E150" s="100">
        <v>0</v>
      </c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1" t="s">
        <v>121</v>
      </c>
      <c r="R150" s="410"/>
      <c r="S150" s="398"/>
    </row>
    <row r="151" spans="1:19" ht="23.25" customHeight="1" x14ac:dyDescent="0.2">
      <c r="A151" s="401"/>
      <c r="B151" s="408"/>
      <c r="C151" s="93" t="s">
        <v>143</v>
      </c>
      <c r="D151" s="94">
        <v>0</v>
      </c>
      <c r="E151" s="94">
        <v>0</v>
      </c>
      <c r="F151" s="94">
        <v>0</v>
      </c>
      <c r="G151" s="94">
        <v>0</v>
      </c>
      <c r="H151" s="94">
        <v>0</v>
      </c>
      <c r="I151" s="94">
        <v>0</v>
      </c>
      <c r="J151" s="94">
        <v>0</v>
      </c>
      <c r="K151" s="94">
        <v>0</v>
      </c>
      <c r="L151" s="94">
        <v>0</v>
      </c>
      <c r="M151" s="94">
        <v>0</v>
      </c>
      <c r="N151" s="94">
        <v>0</v>
      </c>
      <c r="O151" s="94">
        <v>0</v>
      </c>
      <c r="P151" s="94">
        <v>0</v>
      </c>
      <c r="Q151" s="95" t="s">
        <v>144</v>
      </c>
      <c r="R151" s="410"/>
      <c r="S151" s="398"/>
    </row>
    <row r="152" spans="1:19" ht="23.25" customHeight="1" x14ac:dyDescent="0.2">
      <c r="A152" s="401"/>
      <c r="B152" s="408"/>
      <c r="C152" s="156" t="s">
        <v>88</v>
      </c>
      <c r="D152" s="157">
        <v>0</v>
      </c>
      <c r="E152" s="157">
        <v>0</v>
      </c>
      <c r="F152" s="157">
        <v>0</v>
      </c>
      <c r="G152" s="157">
        <v>0</v>
      </c>
      <c r="H152" s="157">
        <v>0</v>
      </c>
      <c r="I152" s="157">
        <v>0</v>
      </c>
      <c r="J152" s="157">
        <v>0</v>
      </c>
      <c r="K152" s="157">
        <v>0</v>
      </c>
      <c r="L152" s="157">
        <v>0</v>
      </c>
      <c r="M152" s="157">
        <v>0</v>
      </c>
      <c r="N152" s="157">
        <v>0</v>
      </c>
      <c r="O152" s="157">
        <v>0</v>
      </c>
      <c r="P152" s="157">
        <v>0</v>
      </c>
      <c r="Q152" s="158" t="s">
        <v>49</v>
      </c>
      <c r="R152" s="411"/>
      <c r="S152" s="398"/>
    </row>
    <row r="153" spans="1:19" ht="23.25" customHeight="1" x14ac:dyDescent="0.2">
      <c r="A153" s="401"/>
      <c r="B153" s="413" t="s">
        <v>88</v>
      </c>
      <c r="C153" s="96" t="s">
        <v>142</v>
      </c>
      <c r="D153" s="97">
        <f>D145+D149</f>
        <v>5618760</v>
      </c>
      <c r="E153" s="97">
        <f t="shared" ref="E153:P153" si="32">E145+E149</f>
        <v>0</v>
      </c>
      <c r="F153" s="97">
        <f t="shared" si="32"/>
        <v>5618760</v>
      </c>
      <c r="G153" s="97">
        <f t="shared" si="32"/>
        <v>4575074</v>
      </c>
      <c r="H153" s="97">
        <f t="shared" si="32"/>
        <v>143654</v>
      </c>
      <c r="I153" s="97">
        <f t="shared" si="32"/>
        <v>4718728</v>
      </c>
      <c r="J153" s="97">
        <f t="shared" si="32"/>
        <v>10193834</v>
      </c>
      <c r="K153" s="97">
        <f t="shared" si="32"/>
        <v>143654</v>
      </c>
      <c r="L153" s="97">
        <f t="shared" si="32"/>
        <v>10337488</v>
      </c>
      <c r="M153" s="97">
        <f t="shared" si="32"/>
        <v>69455</v>
      </c>
      <c r="N153" s="97">
        <f t="shared" si="32"/>
        <v>1750</v>
      </c>
      <c r="O153" s="97">
        <f t="shared" si="32"/>
        <v>71205</v>
      </c>
      <c r="P153" s="97">
        <f t="shared" si="32"/>
        <v>10408693</v>
      </c>
      <c r="Q153" s="98" t="s">
        <v>120</v>
      </c>
      <c r="R153" s="415" t="s">
        <v>49</v>
      </c>
      <c r="S153" s="398"/>
    </row>
    <row r="154" spans="1:19" ht="23.25" customHeight="1" x14ac:dyDescent="0.2">
      <c r="A154" s="401"/>
      <c r="B154" s="408"/>
      <c r="C154" s="99" t="s">
        <v>168</v>
      </c>
      <c r="D154" s="100">
        <f t="shared" ref="D154:P154" si="33">D146+D150</f>
        <v>14800</v>
      </c>
      <c r="E154" s="100">
        <f t="shared" si="33"/>
        <v>0</v>
      </c>
      <c r="F154" s="100">
        <f t="shared" si="33"/>
        <v>14800</v>
      </c>
      <c r="G154" s="100">
        <f t="shared" si="33"/>
        <v>24000</v>
      </c>
      <c r="H154" s="100">
        <f t="shared" si="33"/>
        <v>0</v>
      </c>
      <c r="I154" s="100">
        <f t="shared" si="33"/>
        <v>24000</v>
      </c>
      <c r="J154" s="100">
        <f t="shared" si="33"/>
        <v>38800</v>
      </c>
      <c r="K154" s="100">
        <f t="shared" si="33"/>
        <v>0</v>
      </c>
      <c r="L154" s="100">
        <f t="shared" si="33"/>
        <v>38800</v>
      </c>
      <c r="M154" s="100">
        <f t="shared" si="33"/>
        <v>0</v>
      </c>
      <c r="N154" s="100">
        <f t="shared" si="33"/>
        <v>0</v>
      </c>
      <c r="O154" s="100">
        <f t="shared" si="33"/>
        <v>0</v>
      </c>
      <c r="P154" s="100">
        <f t="shared" si="33"/>
        <v>38800</v>
      </c>
      <c r="Q154" s="101" t="s">
        <v>121</v>
      </c>
      <c r="R154" s="410"/>
      <c r="S154" s="398"/>
    </row>
    <row r="155" spans="1:19" ht="23.25" customHeight="1" x14ac:dyDescent="0.2">
      <c r="A155" s="401"/>
      <c r="B155" s="408"/>
      <c r="C155" s="93" t="s">
        <v>143</v>
      </c>
      <c r="D155" s="94">
        <f t="shared" ref="D155:P155" si="34">D147+D151</f>
        <v>59400</v>
      </c>
      <c r="E155" s="94">
        <f t="shared" si="34"/>
        <v>0</v>
      </c>
      <c r="F155" s="94">
        <f t="shared" si="34"/>
        <v>59400</v>
      </c>
      <c r="G155" s="94">
        <f t="shared" si="34"/>
        <v>2316199</v>
      </c>
      <c r="H155" s="94">
        <f t="shared" si="34"/>
        <v>0</v>
      </c>
      <c r="I155" s="94">
        <f t="shared" si="34"/>
        <v>2316199</v>
      </c>
      <c r="J155" s="94" t="e">
        <f t="shared" si="34"/>
        <v>#VALUE!</v>
      </c>
      <c r="K155" s="94">
        <f t="shared" si="34"/>
        <v>0</v>
      </c>
      <c r="L155" s="94">
        <f t="shared" si="34"/>
        <v>2375599</v>
      </c>
      <c r="M155" s="94">
        <f t="shared" si="34"/>
        <v>13755</v>
      </c>
      <c r="N155" s="94">
        <f t="shared" si="34"/>
        <v>0</v>
      </c>
      <c r="O155" s="94">
        <f t="shared" si="34"/>
        <v>13755</v>
      </c>
      <c r="P155" s="94">
        <f t="shared" si="34"/>
        <v>2389354</v>
      </c>
      <c r="Q155" s="95" t="s">
        <v>144</v>
      </c>
      <c r="R155" s="410"/>
      <c r="S155" s="398"/>
    </row>
    <row r="156" spans="1:19" ht="26.25" customHeight="1" thickBot="1" x14ac:dyDescent="0.25">
      <c r="A156" s="401"/>
      <c r="B156" s="414"/>
      <c r="C156" s="150" t="s">
        <v>88</v>
      </c>
      <c r="D156" s="151">
        <f t="shared" ref="D156:P156" si="35">D148+D152</f>
        <v>5692960</v>
      </c>
      <c r="E156" s="151">
        <f t="shared" si="35"/>
        <v>0</v>
      </c>
      <c r="F156" s="151">
        <f t="shared" si="35"/>
        <v>5692960</v>
      </c>
      <c r="G156" s="151">
        <f t="shared" si="35"/>
        <v>6915273</v>
      </c>
      <c r="H156" s="151">
        <f t="shared" si="35"/>
        <v>143654</v>
      </c>
      <c r="I156" s="151">
        <f t="shared" si="35"/>
        <v>7058927</v>
      </c>
      <c r="J156" s="151">
        <f t="shared" si="35"/>
        <v>10232634</v>
      </c>
      <c r="K156" s="151">
        <f t="shared" si="35"/>
        <v>143654</v>
      </c>
      <c r="L156" s="151">
        <f t="shared" si="35"/>
        <v>12751887</v>
      </c>
      <c r="M156" s="151">
        <f t="shared" si="35"/>
        <v>83210</v>
      </c>
      <c r="N156" s="151">
        <f t="shared" si="35"/>
        <v>1750</v>
      </c>
      <c r="O156" s="151">
        <f t="shared" si="35"/>
        <v>84960</v>
      </c>
      <c r="P156" s="151">
        <f t="shared" si="35"/>
        <v>12836847</v>
      </c>
      <c r="Q156" s="152" t="s">
        <v>49</v>
      </c>
      <c r="R156" s="416"/>
      <c r="S156" s="398"/>
    </row>
    <row r="157" spans="1:19" ht="26.25" customHeight="1" thickTop="1" x14ac:dyDescent="0.2">
      <c r="A157" s="234"/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  <c r="S157" s="234"/>
    </row>
    <row r="158" spans="1:19" ht="21" customHeight="1" x14ac:dyDescent="0.2">
      <c r="A158" s="170"/>
      <c r="B158" s="170"/>
      <c r="C158" s="171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3"/>
      <c r="R158" s="174"/>
      <c r="S158" s="174"/>
    </row>
    <row r="159" spans="1:19" ht="21" customHeight="1" x14ac:dyDescent="0.2">
      <c r="A159" s="367" t="s">
        <v>210</v>
      </c>
      <c r="B159" s="367"/>
      <c r="C159" s="367"/>
      <c r="D159" s="367"/>
      <c r="E159" s="367"/>
      <c r="F159" s="367"/>
      <c r="G159" s="367"/>
      <c r="H159" s="367"/>
      <c r="I159" s="367"/>
      <c r="J159" s="367"/>
      <c r="K159" s="367"/>
      <c r="L159" s="367"/>
      <c r="M159" s="367"/>
      <c r="N159" s="367"/>
      <c r="O159" s="367"/>
      <c r="P159" s="367"/>
      <c r="Q159" s="367"/>
      <c r="R159" s="367"/>
      <c r="S159" s="367"/>
    </row>
    <row r="160" spans="1:19" ht="21" customHeight="1" x14ac:dyDescent="0.2">
      <c r="A160" s="368" t="s">
        <v>211</v>
      </c>
      <c r="B160" s="368"/>
      <c r="C160" s="368"/>
      <c r="D160" s="368"/>
      <c r="E160" s="368"/>
      <c r="F160" s="368"/>
      <c r="G160" s="368"/>
      <c r="H160" s="368"/>
      <c r="I160" s="368"/>
      <c r="J160" s="368"/>
      <c r="K160" s="368"/>
      <c r="L160" s="368"/>
      <c r="M160" s="368"/>
      <c r="N160" s="368"/>
      <c r="O160" s="368"/>
      <c r="P160" s="368"/>
      <c r="Q160" s="368"/>
      <c r="R160" s="368"/>
      <c r="S160" s="368"/>
    </row>
    <row r="161" spans="1:19" ht="21" customHeight="1" thickBot="1" x14ac:dyDescent="0.25">
      <c r="A161" s="433" t="s">
        <v>194</v>
      </c>
      <c r="B161" s="433"/>
      <c r="C161" s="433"/>
      <c r="D161" s="433"/>
      <c r="E161" s="78"/>
      <c r="F161" s="78"/>
      <c r="G161" s="24"/>
      <c r="H161" s="24"/>
      <c r="I161" s="24"/>
      <c r="J161" s="24"/>
      <c r="K161" s="24"/>
      <c r="L161" s="24"/>
      <c r="M161" s="24"/>
      <c r="N161" s="369"/>
      <c r="O161" s="369"/>
      <c r="P161" s="424" t="s">
        <v>169</v>
      </c>
      <c r="Q161" s="424"/>
      <c r="R161" s="424"/>
      <c r="S161" s="424"/>
    </row>
    <row r="162" spans="1:19" ht="21" customHeight="1" thickTop="1" x14ac:dyDescent="0.2">
      <c r="A162" s="370" t="s">
        <v>19</v>
      </c>
      <c r="B162" s="373" t="s">
        <v>85</v>
      </c>
      <c r="C162" s="376" t="s">
        <v>124</v>
      </c>
      <c r="D162" s="379" t="s">
        <v>125</v>
      </c>
      <c r="E162" s="379"/>
      <c r="F162" s="379"/>
      <c r="G162" s="379"/>
      <c r="H162" s="379"/>
      <c r="I162" s="379"/>
      <c r="J162" s="379"/>
      <c r="K162" s="379"/>
      <c r="L162" s="379"/>
      <c r="M162" s="380" t="s">
        <v>126</v>
      </c>
      <c r="N162" s="380"/>
      <c r="O162" s="380"/>
      <c r="P162" s="382" t="s">
        <v>127</v>
      </c>
      <c r="Q162" s="385" t="s">
        <v>128</v>
      </c>
      <c r="R162" s="388" t="s">
        <v>70</v>
      </c>
      <c r="S162" s="388" t="s">
        <v>129</v>
      </c>
    </row>
    <row r="163" spans="1:19" ht="21" customHeight="1" x14ac:dyDescent="0.2">
      <c r="A163" s="371"/>
      <c r="B163" s="374"/>
      <c r="C163" s="377"/>
      <c r="D163" s="393" t="s">
        <v>130</v>
      </c>
      <c r="E163" s="393"/>
      <c r="F163" s="393"/>
      <c r="G163" s="393" t="s">
        <v>167</v>
      </c>
      <c r="H163" s="393"/>
      <c r="I163" s="393"/>
      <c r="J163" s="393" t="s">
        <v>91</v>
      </c>
      <c r="K163" s="393"/>
      <c r="L163" s="393"/>
      <c r="M163" s="381"/>
      <c r="N163" s="381"/>
      <c r="O163" s="381"/>
      <c r="P163" s="383"/>
      <c r="Q163" s="386"/>
      <c r="R163" s="389"/>
      <c r="S163" s="391"/>
    </row>
    <row r="164" spans="1:19" ht="21" customHeight="1" x14ac:dyDescent="0.2">
      <c r="A164" s="371"/>
      <c r="B164" s="374"/>
      <c r="C164" s="377"/>
      <c r="D164" s="145" t="s">
        <v>131</v>
      </c>
      <c r="E164" s="145" t="s">
        <v>132</v>
      </c>
      <c r="F164" s="145" t="s">
        <v>133</v>
      </c>
      <c r="G164" s="145" t="s">
        <v>131</v>
      </c>
      <c r="H164" s="145" t="s">
        <v>132</v>
      </c>
      <c r="I164" s="145" t="s">
        <v>76</v>
      </c>
      <c r="J164" s="145" t="s">
        <v>134</v>
      </c>
      <c r="K164" s="145" t="s">
        <v>132</v>
      </c>
      <c r="L164" s="145" t="s">
        <v>76</v>
      </c>
      <c r="M164" s="145" t="s">
        <v>131</v>
      </c>
      <c r="N164" s="145" t="s">
        <v>135</v>
      </c>
      <c r="O164" s="145" t="s">
        <v>76</v>
      </c>
      <c r="P164" s="384"/>
      <c r="Q164" s="386"/>
      <c r="R164" s="389"/>
      <c r="S164" s="391"/>
    </row>
    <row r="165" spans="1:19" ht="21" customHeight="1" x14ac:dyDescent="0.2">
      <c r="A165" s="371"/>
      <c r="B165" s="374"/>
      <c r="C165" s="377"/>
      <c r="D165" s="393" t="s">
        <v>136</v>
      </c>
      <c r="E165" s="393"/>
      <c r="F165" s="393"/>
      <c r="G165" s="393"/>
      <c r="H165" s="393"/>
      <c r="I165" s="393"/>
      <c r="J165" s="394" t="s">
        <v>49</v>
      </c>
      <c r="K165" s="394"/>
      <c r="L165" s="394"/>
      <c r="M165" s="394" t="s">
        <v>137</v>
      </c>
      <c r="N165" s="394"/>
      <c r="O165" s="394"/>
      <c r="P165" s="395" t="s">
        <v>49</v>
      </c>
      <c r="Q165" s="386"/>
      <c r="R165" s="389"/>
      <c r="S165" s="391"/>
    </row>
    <row r="166" spans="1:19" ht="21" customHeight="1" x14ac:dyDescent="0.2">
      <c r="A166" s="371"/>
      <c r="B166" s="374"/>
      <c r="C166" s="377"/>
      <c r="D166" s="393" t="s">
        <v>138</v>
      </c>
      <c r="E166" s="393"/>
      <c r="F166" s="393"/>
      <c r="G166" s="393" t="s">
        <v>139</v>
      </c>
      <c r="H166" s="393"/>
      <c r="I166" s="393"/>
      <c r="J166" s="381"/>
      <c r="K166" s="381"/>
      <c r="L166" s="381"/>
      <c r="M166" s="381"/>
      <c r="N166" s="381"/>
      <c r="O166" s="381"/>
      <c r="P166" s="383"/>
      <c r="Q166" s="386"/>
      <c r="R166" s="389"/>
      <c r="S166" s="391"/>
    </row>
    <row r="167" spans="1:19" ht="21" customHeight="1" thickBot="1" x14ac:dyDescent="0.25">
      <c r="A167" s="372"/>
      <c r="B167" s="375"/>
      <c r="C167" s="378"/>
      <c r="D167" s="146" t="s">
        <v>140</v>
      </c>
      <c r="E167" s="146" t="s">
        <v>141</v>
      </c>
      <c r="F167" s="146" t="s">
        <v>49</v>
      </c>
      <c r="G167" s="146" t="s">
        <v>140</v>
      </c>
      <c r="H167" s="146" t="s">
        <v>141</v>
      </c>
      <c r="I167" s="146" t="s">
        <v>49</v>
      </c>
      <c r="J167" s="146" t="s">
        <v>140</v>
      </c>
      <c r="K167" s="146" t="s">
        <v>141</v>
      </c>
      <c r="L167" s="146" t="s">
        <v>49</v>
      </c>
      <c r="M167" s="146" t="s">
        <v>140</v>
      </c>
      <c r="N167" s="146" t="s">
        <v>141</v>
      </c>
      <c r="O167" s="146" t="s">
        <v>49</v>
      </c>
      <c r="P167" s="396"/>
      <c r="Q167" s="387"/>
      <c r="R167" s="390"/>
      <c r="S167" s="392"/>
    </row>
    <row r="168" spans="1:19" ht="23.25" customHeight="1" thickTop="1" x14ac:dyDescent="0.2">
      <c r="A168" s="400" t="s">
        <v>32</v>
      </c>
      <c r="B168" s="407" t="s">
        <v>87</v>
      </c>
      <c r="C168" s="147" t="s">
        <v>142</v>
      </c>
      <c r="D168" s="148">
        <v>130600</v>
      </c>
      <c r="E168" s="148">
        <v>0</v>
      </c>
      <c r="F168" s="148">
        <v>130600</v>
      </c>
      <c r="G168" s="148">
        <v>20400</v>
      </c>
      <c r="H168" s="148">
        <v>0</v>
      </c>
      <c r="I168" s="148">
        <v>20400</v>
      </c>
      <c r="J168" s="148">
        <v>151000</v>
      </c>
      <c r="K168" s="148">
        <v>0</v>
      </c>
      <c r="L168" s="148">
        <v>151000</v>
      </c>
      <c r="M168" s="148">
        <v>0</v>
      </c>
      <c r="N168" s="148">
        <v>0</v>
      </c>
      <c r="O168" s="148">
        <v>0</v>
      </c>
      <c r="P168" s="148">
        <v>151000</v>
      </c>
      <c r="Q168" s="149" t="s">
        <v>120</v>
      </c>
      <c r="R168" s="409" t="s">
        <v>74</v>
      </c>
      <c r="S168" s="397" t="s">
        <v>33</v>
      </c>
    </row>
    <row r="169" spans="1:19" ht="23.25" customHeight="1" x14ac:dyDescent="0.2">
      <c r="A169" s="401"/>
      <c r="B169" s="408"/>
      <c r="C169" s="99" t="s">
        <v>168</v>
      </c>
      <c r="D169" s="100">
        <v>0</v>
      </c>
      <c r="E169" s="100">
        <v>0</v>
      </c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1" t="s">
        <v>121</v>
      </c>
      <c r="R169" s="410"/>
      <c r="S169" s="398"/>
    </row>
    <row r="170" spans="1:19" ht="23.25" customHeight="1" x14ac:dyDescent="0.2">
      <c r="A170" s="401"/>
      <c r="B170" s="408"/>
      <c r="C170" s="93" t="s">
        <v>143</v>
      </c>
      <c r="D170" s="94">
        <v>0</v>
      </c>
      <c r="E170" s="94">
        <v>0</v>
      </c>
      <c r="F170" s="94">
        <v>0</v>
      </c>
      <c r="G170" s="94">
        <v>0</v>
      </c>
      <c r="H170" s="94">
        <v>0</v>
      </c>
      <c r="I170" s="94">
        <v>0</v>
      </c>
      <c r="J170" s="94">
        <v>0</v>
      </c>
      <c r="K170" s="94">
        <v>0</v>
      </c>
      <c r="L170" s="94">
        <v>0</v>
      </c>
      <c r="M170" s="94">
        <v>0</v>
      </c>
      <c r="N170" s="94">
        <v>0</v>
      </c>
      <c r="O170" s="94">
        <v>0</v>
      </c>
      <c r="P170" s="94">
        <v>0</v>
      </c>
      <c r="Q170" s="95" t="s">
        <v>144</v>
      </c>
      <c r="R170" s="410"/>
      <c r="S170" s="398"/>
    </row>
    <row r="171" spans="1:19" ht="23.25" customHeight="1" x14ac:dyDescent="0.2">
      <c r="A171" s="401"/>
      <c r="B171" s="408"/>
      <c r="C171" s="156" t="s">
        <v>88</v>
      </c>
      <c r="D171" s="157">
        <f>SUM(D168:D170)</f>
        <v>130600</v>
      </c>
      <c r="E171" s="157">
        <f t="shared" ref="E171:P171" si="36">SUM(E168:E170)</f>
        <v>0</v>
      </c>
      <c r="F171" s="157">
        <f t="shared" si="36"/>
        <v>130600</v>
      </c>
      <c r="G171" s="157">
        <f t="shared" si="36"/>
        <v>20400</v>
      </c>
      <c r="H171" s="157">
        <f t="shared" si="36"/>
        <v>0</v>
      </c>
      <c r="I171" s="157">
        <f t="shared" si="36"/>
        <v>20400</v>
      </c>
      <c r="J171" s="157">
        <f t="shared" si="36"/>
        <v>151000</v>
      </c>
      <c r="K171" s="157">
        <f t="shared" si="36"/>
        <v>0</v>
      </c>
      <c r="L171" s="157">
        <f t="shared" si="36"/>
        <v>151000</v>
      </c>
      <c r="M171" s="157">
        <f t="shared" si="36"/>
        <v>0</v>
      </c>
      <c r="N171" s="157">
        <f t="shared" si="36"/>
        <v>0</v>
      </c>
      <c r="O171" s="157">
        <f t="shared" si="36"/>
        <v>0</v>
      </c>
      <c r="P171" s="157">
        <f t="shared" si="36"/>
        <v>151000</v>
      </c>
      <c r="Q171" s="158" t="s">
        <v>49</v>
      </c>
      <c r="R171" s="411"/>
      <c r="S171" s="398"/>
    </row>
    <row r="172" spans="1:19" ht="23.25" customHeight="1" x14ac:dyDescent="0.2">
      <c r="A172" s="401"/>
      <c r="B172" s="408" t="s">
        <v>89</v>
      </c>
      <c r="C172" s="96" t="s">
        <v>142</v>
      </c>
      <c r="D172" s="97">
        <v>0</v>
      </c>
      <c r="E172" s="97">
        <v>0</v>
      </c>
      <c r="F172" s="97">
        <v>0</v>
      </c>
      <c r="G172" s="97">
        <v>0</v>
      </c>
      <c r="H172" s="97">
        <v>0</v>
      </c>
      <c r="I172" s="97">
        <v>0</v>
      </c>
      <c r="J172" s="97">
        <v>0</v>
      </c>
      <c r="K172" s="97">
        <v>0</v>
      </c>
      <c r="L172" s="97">
        <v>0</v>
      </c>
      <c r="M172" s="97">
        <v>0</v>
      </c>
      <c r="N172" s="97">
        <v>0</v>
      </c>
      <c r="O172" s="97">
        <v>0</v>
      </c>
      <c r="P172" s="97">
        <v>0</v>
      </c>
      <c r="Q172" s="98" t="s">
        <v>120</v>
      </c>
      <c r="R172" s="412" t="s">
        <v>75</v>
      </c>
      <c r="S172" s="398"/>
    </row>
    <row r="173" spans="1:19" ht="23.25" customHeight="1" x14ac:dyDescent="0.2">
      <c r="A173" s="401"/>
      <c r="B173" s="408"/>
      <c r="C173" s="99" t="s">
        <v>168</v>
      </c>
      <c r="D173" s="100">
        <v>0</v>
      </c>
      <c r="E173" s="100">
        <v>0</v>
      </c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1" t="s">
        <v>121</v>
      </c>
      <c r="R173" s="410"/>
      <c r="S173" s="398"/>
    </row>
    <row r="174" spans="1:19" ht="23.25" customHeight="1" x14ac:dyDescent="0.2">
      <c r="A174" s="401"/>
      <c r="B174" s="408"/>
      <c r="C174" s="93" t="s">
        <v>143</v>
      </c>
      <c r="D174" s="94">
        <v>0</v>
      </c>
      <c r="E174" s="94">
        <v>0</v>
      </c>
      <c r="F174" s="94">
        <v>0</v>
      </c>
      <c r="G174" s="94">
        <v>0</v>
      </c>
      <c r="H174" s="94">
        <v>0</v>
      </c>
      <c r="I174" s="94">
        <v>0</v>
      </c>
      <c r="J174" s="94">
        <v>0</v>
      </c>
      <c r="K174" s="94">
        <v>0</v>
      </c>
      <c r="L174" s="94">
        <v>0</v>
      </c>
      <c r="M174" s="94">
        <v>0</v>
      </c>
      <c r="N174" s="94">
        <v>0</v>
      </c>
      <c r="O174" s="94">
        <v>0</v>
      </c>
      <c r="P174" s="94">
        <v>0</v>
      </c>
      <c r="Q174" s="95" t="s">
        <v>144</v>
      </c>
      <c r="R174" s="410"/>
      <c r="S174" s="398"/>
    </row>
    <row r="175" spans="1:19" ht="23.25" customHeight="1" x14ac:dyDescent="0.2">
      <c r="A175" s="401"/>
      <c r="B175" s="408"/>
      <c r="C175" s="156" t="s">
        <v>88</v>
      </c>
      <c r="D175" s="157">
        <v>0</v>
      </c>
      <c r="E175" s="157">
        <v>0</v>
      </c>
      <c r="F175" s="157">
        <v>0</v>
      </c>
      <c r="G175" s="157">
        <v>0</v>
      </c>
      <c r="H175" s="157">
        <v>0</v>
      </c>
      <c r="I175" s="157">
        <v>0</v>
      </c>
      <c r="J175" s="157">
        <v>0</v>
      </c>
      <c r="K175" s="157">
        <v>0</v>
      </c>
      <c r="L175" s="157">
        <v>0</v>
      </c>
      <c r="M175" s="157">
        <v>0</v>
      </c>
      <c r="N175" s="157">
        <v>0</v>
      </c>
      <c r="O175" s="157">
        <v>0</v>
      </c>
      <c r="P175" s="157">
        <v>0</v>
      </c>
      <c r="Q175" s="158" t="s">
        <v>49</v>
      </c>
      <c r="R175" s="411"/>
      <c r="S175" s="398"/>
    </row>
    <row r="176" spans="1:19" ht="23.25" customHeight="1" x14ac:dyDescent="0.2">
      <c r="A176" s="401"/>
      <c r="B176" s="413" t="s">
        <v>88</v>
      </c>
      <c r="C176" s="96" t="s">
        <v>142</v>
      </c>
      <c r="D176" s="97">
        <f>D168+D172</f>
        <v>130600</v>
      </c>
      <c r="E176" s="97">
        <f t="shared" ref="E176:P176" si="37">E168+E172</f>
        <v>0</v>
      </c>
      <c r="F176" s="97">
        <f t="shared" si="37"/>
        <v>130600</v>
      </c>
      <c r="G176" s="97">
        <f t="shared" si="37"/>
        <v>20400</v>
      </c>
      <c r="H176" s="97">
        <f t="shared" si="37"/>
        <v>0</v>
      </c>
      <c r="I176" s="97">
        <f t="shared" si="37"/>
        <v>20400</v>
      </c>
      <c r="J176" s="97">
        <f t="shared" si="37"/>
        <v>151000</v>
      </c>
      <c r="K176" s="97">
        <f t="shared" si="37"/>
        <v>0</v>
      </c>
      <c r="L176" s="97">
        <f t="shared" si="37"/>
        <v>151000</v>
      </c>
      <c r="M176" s="97">
        <f t="shared" si="37"/>
        <v>0</v>
      </c>
      <c r="N176" s="97">
        <f t="shared" si="37"/>
        <v>0</v>
      </c>
      <c r="O176" s="97">
        <f t="shared" si="37"/>
        <v>0</v>
      </c>
      <c r="P176" s="97">
        <f t="shared" si="37"/>
        <v>151000</v>
      </c>
      <c r="Q176" s="98" t="s">
        <v>120</v>
      </c>
      <c r="R176" s="415" t="s">
        <v>49</v>
      </c>
      <c r="S176" s="398"/>
    </row>
    <row r="177" spans="1:19" ht="23.25" customHeight="1" x14ac:dyDescent="0.2">
      <c r="A177" s="401"/>
      <c r="B177" s="408"/>
      <c r="C177" s="99" t="s">
        <v>168</v>
      </c>
      <c r="D177" s="100">
        <f t="shared" ref="D177:P177" si="38">D169+D173</f>
        <v>0</v>
      </c>
      <c r="E177" s="100">
        <f t="shared" si="38"/>
        <v>0</v>
      </c>
      <c r="F177" s="100">
        <f t="shared" si="38"/>
        <v>0</v>
      </c>
      <c r="G177" s="100">
        <f t="shared" si="38"/>
        <v>0</v>
      </c>
      <c r="H177" s="100">
        <f t="shared" si="38"/>
        <v>0</v>
      </c>
      <c r="I177" s="100">
        <f t="shared" si="38"/>
        <v>0</v>
      </c>
      <c r="J177" s="100">
        <f t="shared" si="38"/>
        <v>0</v>
      </c>
      <c r="K177" s="100">
        <f t="shared" si="38"/>
        <v>0</v>
      </c>
      <c r="L177" s="100">
        <f t="shared" si="38"/>
        <v>0</v>
      </c>
      <c r="M177" s="100">
        <f t="shared" si="38"/>
        <v>0</v>
      </c>
      <c r="N177" s="100">
        <f t="shared" si="38"/>
        <v>0</v>
      </c>
      <c r="O177" s="100">
        <f t="shared" si="38"/>
        <v>0</v>
      </c>
      <c r="P177" s="100">
        <f t="shared" si="38"/>
        <v>0</v>
      </c>
      <c r="Q177" s="101" t="s">
        <v>121</v>
      </c>
      <c r="R177" s="410"/>
      <c r="S177" s="398"/>
    </row>
    <row r="178" spans="1:19" ht="23.25" customHeight="1" x14ac:dyDescent="0.2">
      <c r="A178" s="401"/>
      <c r="B178" s="408"/>
      <c r="C178" s="93" t="s">
        <v>143</v>
      </c>
      <c r="D178" s="94">
        <f t="shared" ref="D178:P178" si="39">D170+D174</f>
        <v>0</v>
      </c>
      <c r="E178" s="94">
        <f t="shared" si="39"/>
        <v>0</v>
      </c>
      <c r="F178" s="94">
        <f t="shared" si="39"/>
        <v>0</v>
      </c>
      <c r="G178" s="94">
        <f t="shared" si="39"/>
        <v>0</v>
      </c>
      <c r="H178" s="94">
        <f t="shared" si="39"/>
        <v>0</v>
      </c>
      <c r="I178" s="94">
        <f t="shared" si="39"/>
        <v>0</v>
      </c>
      <c r="J178" s="94">
        <f t="shared" si="39"/>
        <v>0</v>
      </c>
      <c r="K178" s="94">
        <f t="shared" si="39"/>
        <v>0</v>
      </c>
      <c r="L178" s="94">
        <f t="shared" si="39"/>
        <v>0</v>
      </c>
      <c r="M178" s="94">
        <f t="shared" si="39"/>
        <v>0</v>
      </c>
      <c r="N178" s="94">
        <f t="shared" si="39"/>
        <v>0</v>
      </c>
      <c r="O178" s="94">
        <f t="shared" si="39"/>
        <v>0</v>
      </c>
      <c r="P178" s="94">
        <f t="shared" si="39"/>
        <v>0</v>
      </c>
      <c r="Q178" s="95" t="s">
        <v>144</v>
      </c>
      <c r="R178" s="410"/>
      <c r="S178" s="398"/>
    </row>
    <row r="179" spans="1:19" ht="23.25" customHeight="1" thickBot="1" x14ac:dyDescent="0.25">
      <c r="A179" s="401"/>
      <c r="B179" s="408"/>
      <c r="C179" s="150" t="s">
        <v>88</v>
      </c>
      <c r="D179" s="151">
        <f>SUM(D176:D178)</f>
        <v>130600</v>
      </c>
      <c r="E179" s="151">
        <f t="shared" ref="E179:P179" si="40">SUM(E176:E178)</f>
        <v>0</v>
      </c>
      <c r="F179" s="151">
        <f t="shared" si="40"/>
        <v>130600</v>
      </c>
      <c r="G179" s="151">
        <f t="shared" si="40"/>
        <v>20400</v>
      </c>
      <c r="H179" s="151">
        <f t="shared" si="40"/>
        <v>0</v>
      </c>
      <c r="I179" s="151">
        <f t="shared" si="40"/>
        <v>20400</v>
      </c>
      <c r="J179" s="151">
        <f t="shared" si="40"/>
        <v>151000</v>
      </c>
      <c r="K179" s="151">
        <f t="shared" si="40"/>
        <v>0</v>
      </c>
      <c r="L179" s="151">
        <f t="shared" si="40"/>
        <v>151000</v>
      </c>
      <c r="M179" s="151">
        <f t="shared" si="40"/>
        <v>0</v>
      </c>
      <c r="N179" s="151">
        <f t="shared" si="40"/>
        <v>0</v>
      </c>
      <c r="O179" s="151">
        <f t="shared" si="40"/>
        <v>0</v>
      </c>
      <c r="P179" s="151">
        <f t="shared" si="40"/>
        <v>151000</v>
      </c>
      <c r="Q179" s="152" t="s">
        <v>49</v>
      </c>
      <c r="R179" s="416"/>
      <c r="S179" s="398"/>
    </row>
    <row r="180" spans="1:19" ht="21" customHeight="1" thickTop="1" x14ac:dyDescent="0.2">
      <c r="A180" s="71"/>
      <c r="B180" s="71"/>
      <c r="C180" s="72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4"/>
      <c r="R180" s="75"/>
      <c r="S180" s="75"/>
    </row>
    <row r="181" spans="1:19" ht="21" customHeight="1" x14ac:dyDescent="0.2">
      <c r="A181" s="367" t="s">
        <v>210</v>
      </c>
      <c r="B181" s="367"/>
      <c r="C181" s="367"/>
      <c r="D181" s="367"/>
      <c r="E181" s="367"/>
      <c r="F181" s="367"/>
      <c r="G181" s="367"/>
      <c r="H181" s="367"/>
      <c r="I181" s="367"/>
      <c r="J181" s="367"/>
      <c r="K181" s="367"/>
      <c r="L181" s="367"/>
      <c r="M181" s="367"/>
      <c r="N181" s="367"/>
      <c r="O181" s="367"/>
      <c r="P181" s="367"/>
      <c r="Q181" s="367"/>
      <c r="R181" s="367"/>
      <c r="S181" s="367"/>
    </row>
    <row r="182" spans="1:19" ht="21" customHeight="1" x14ac:dyDescent="0.2">
      <c r="A182" s="368" t="s">
        <v>211</v>
      </c>
      <c r="B182" s="368"/>
      <c r="C182" s="368"/>
      <c r="D182" s="368"/>
      <c r="E182" s="368"/>
      <c r="F182" s="368"/>
      <c r="G182" s="368"/>
      <c r="H182" s="368"/>
      <c r="I182" s="368"/>
      <c r="J182" s="368"/>
      <c r="K182" s="368"/>
      <c r="L182" s="368"/>
      <c r="M182" s="368"/>
      <c r="N182" s="368"/>
      <c r="O182" s="368"/>
      <c r="P182" s="368"/>
      <c r="Q182" s="368"/>
      <c r="R182" s="368"/>
      <c r="S182" s="368"/>
    </row>
    <row r="183" spans="1:19" ht="21" customHeight="1" thickBot="1" x14ac:dyDescent="0.25">
      <c r="A183" s="433" t="s">
        <v>194</v>
      </c>
      <c r="B183" s="433"/>
      <c r="C183" s="433"/>
      <c r="D183" s="433"/>
      <c r="E183" s="78"/>
      <c r="F183" s="78"/>
      <c r="G183" s="24"/>
      <c r="H183" s="24"/>
      <c r="I183" s="24"/>
      <c r="J183" s="24"/>
      <c r="K183" s="24"/>
      <c r="L183" s="24"/>
      <c r="M183" s="24"/>
      <c r="N183" s="369"/>
      <c r="O183" s="369"/>
      <c r="P183" s="424" t="s">
        <v>169</v>
      </c>
      <c r="Q183" s="424"/>
      <c r="R183" s="424"/>
      <c r="S183" s="424"/>
    </row>
    <row r="184" spans="1:19" ht="21" customHeight="1" thickTop="1" x14ac:dyDescent="0.2">
      <c r="A184" s="370" t="s">
        <v>19</v>
      </c>
      <c r="B184" s="373" t="s">
        <v>85</v>
      </c>
      <c r="C184" s="376" t="s">
        <v>124</v>
      </c>
      <c r="D184" s="379" t="s">
        <v>125</v>
      </c>
      <c r="E184" s="379"/>
      <c r="F184" s="379"/>
      <c r="G184" s="379"/>
      <c r="H184" s="379"/>
      <c r="I184" s="379"/>
      <c r="J184" s="379"/>
      <c r="K184" s="379"/>
      <c r="L184" s="379"/>
      <c r="M184" s="380" t="s">
        <v>126</v>
      </c>
      <c r="N184" s="380"/>
      <c r="O184" s="380"/>
      <c r="P184" s="382" t="s">
        <v>127</v>
      </c>
      <c r="Q184" s="385" t="s">
        <v>128</v>
      </c>
      <c r="R184" s="388" t="s">
        <v>70</v>
      </c>
      <c r="S184" s="388" t="s">
        <v>129</v>
      </c>
    </row>
    <row r="185" spans="1:19" ht="21" customHeight="1" x14ac:dyDescent="0.2">
      <c r="A185" s="371"/>
      <c r="B185" s="374"/>
      <c r="C185" s="377"/>
      <c r="D185" s="393" t="s">
        <v>130</v>
      </c>
      <c r="E185" s="393"/>
      <c r="F185" s="393"/>
      <c r="G185" s="393" t="s">
        <v>167</v>
      </c>
      <c r="H185" s="393"/>
      <c r="I185" s="393"/>
      <c r="J185" s="393" t="s">
        <v>91</v>
      </c>
      <c r="K185" s="393"/>
      <c r="L185" s="393"/>
      <c r="M185" s="381"/>
      <c r="N185" s="381"/>
      <c r="O185" s="381"/>
      <c r="P185" s="383"/>
      <c r="Q185" s="386"/>
      <c r="R185" s="389"/>
      <c r="S185" s="391"/>
    </row>
    <row r="186" spans="1:19" ht="21" customHeight="1" x14ac:dyDescent="0.2">
      <c r="A186" s="371"/>
      <c r="B186" s="374"/>
      <c r="C186" s="377"/>
      <c r="D186" s="145" t="s">
        <v>131</v>
      </c>
      <c r="E186" s="145" t="s">
        <v>132</v>
      </c>
      <c r="F186" s="145" t="s">
        <v>133</v>
      </c>
      <c r="G186" s="145" t="s">
        <v>131</v>
      </c>
      <c r="H186" s="145" t="s">
        <v>132</v>
      </c>
      <c r="I186" s="145" t="s">
        <v>76</v>
      </c>
      <c r="J186" s="145" t="s">
        <v>134</v>
      </c>
      <c r="K186" s="145" t="s">
        <v>132</v>
      </c>
      <c r="L186" s="145" t="s">
        <v>76</v>
      </c>
      <c r="M186" s="145" t="s">
        <v>131</v>
      </c>
      <c r="N186" s="145" t="s">
        <v>135</v>
      </c>
      <c r="O186" s="145" t="s">
        <v>76</v>
      </c>
      <c r="P186" s="384"/>
      <c r="Q186" s="386"/>
      <c r="R186" s="389"/>
      <c r="S186" s="391"/>
    </row>
    <row r="187" spans="1:19" ht="21" customHeight="1" x14ac:dyDescent="0.2">
      <c r="A187" s="371"/>
      <c r="B187" s="374"/>
      <c r="C187" s="377"/>
      <c r="D187" s="393" t="s">
        <v>136</v>
      </c>
      <c r="E187" s="393"/>
      <c r="F187" s="393"/>
      <c r="G187" s="393"/>
      <c r="H187" s="393"/>
      <c r="I187" s="393"/>
      <c r="J187" s="394" t="s">
        <v>49</v>
      </c>
      <c r="K187" s="394"/>
      <c r="L187" s="394"/>
      <c r="M187" s="394" t="s">
        <v>137</v>
      </c>
      <c r="N187" s="394"/>
      <c r="O187" s="394"/>
      <c r="P187" s="395" t="s">
        <v>49</v>
      </c>
      <c r="Q187" s="386"/>
      <c r="R187" s="389"/>
      <c r="S187" s="391"/>
    </row>
    <row r="188" spans="1:19" ht="21" customHeight="1" x14ac:dyDescent="0.2">
      <c r="A188" s="371"/>
      <c r="B188" s="374"/>
      <c r="C188" s="377"/>
      <c r="D188" s="393" t="s">
        <v>138</v>
      </c>
      <c r="E188" s="393"/>
      <c r="F188" s="393"/>
      <c r="G188" s="393" t="s">
        <v>139</v>
      </c>
      <c r="H188" s="393"/>
      <c r="I188" s="393"/>
      <c r="J188" s="381"/>
      <c r="K188" s="381"/>
      <c r="L188" s="381"/>
      <c r="M188" s="381"/>
      <c r="N188" s="381"/>
      <c r="O188" s="381"/>
      <c r="P188" s="383"/>
      <c r="Q188" s="386"/>
      <c r="R188" s="389"/>
      <c r="S188" s="391"/>
    </row>
    <row r="189" spans="1:19" ht="21" customHeight="1" thickBot="1" x14ac:dyDescent="0.25">
      <c r="A189" s="372"/>
      <c r="B189" s="375"/>
      <c r="C189" s="378"/>
      <c r="D189" s="146" t="s">
        <v>140</v>
      </c>
      <c r="E189" s="146" t="s">
        <v>141</v>
      </c>
      <c r="F189" s="146" t="s">
        <v>49</v>
      </c>
      <c r="G189" s="146" t="s">
        <v>140</v>
      </c>
      <c r="H189" s="146" t="s">
        <v>141</v>
      </c>
      <c r="I189" s="146" t="s">
        <v>49</v>
      </c>
      <c r="J189" s="146" t="s">
        <v>140</v>
      </c>
      <c r="K189" s="146" t="s">
        <v>141</v>
      </c>
      <c r="L189" s="146" t="s">
        <v>49</v>
      </c>
      <c r="M189" s="146" t="s">
        <v>140</v>
      </c>
      <c r="N189" s="146" t="s">
        <v>141</v>
      </c>
      <c r="O189" s="146" t="s">
        <v>49</v>
      </c>
      <c r="P189" s="396"/>
      <c r="Q189" s="387"/>
      <c r="R189" s="390"/>
      <c r="S189" s="392"/>
    </row>
    <row r="190" spans="1:19" ht="24" customHeight="1" thickTop="1" x14ac:dyDescent="0.2">
      <c r="A190" s="400" t="s">
        <v>34</v>
      </c>
      <c r="B190" s="407" t="s">
        <v>87</v>
      </c>
      <c r="C190" s="147" t="s">
        <v>142</v>
      </c>
      <c r="D190" s="148">
        <v>15300</v>
      </c>
      <c r="E190" s="148">
        <v>0</v>
      </c>
      <c r="F190" s="148">
        <v>15300</v>
      </c>
      <c r="G190" s="148">
        <v>3600</v>
      </c>
      <c r="H190" s="148">
        <v>6750</v>
      </c>
      <c r="I190" s="148">
        <v>10350</v>
      </c>
      <c r="J190" s="148">
        <v>18900</v>
      </c>
      <c r="K190" s="148">
        <v>6750</v>
      </c>
      <c r="L190" s="148">
        <v>25650</v>
      </c>
      <c r="M190" s="148">
        <v>0</v>
      </c>
      <c r="N190" s="148">
        <v>0</v>
      </c>
      <c r="O190" s="148">
        <v>0</v>
      </c>
      <c r="P190" s="148">
        <v>25650</v>
      </c>
      <c r="Q190" s="149" t="s">
        <v>120</v>
      </c>
      <c r="R190" s="409" t="s">
        <v>74</v>
      </c>
      <c r="S190" s="397" t="s">
        <v>35</v>
      </c>
    </row>
    <row r="191" spans="1:19" ht="24" customHeight="1" x14ac:dyDescent="0.2">
      <c r="A191" s="401"/>
      <c r="B191" s="408"/>
      <c r="C191" s="99" t="s">
        <v>168</v>
      </c>
      <c r="D191" s="100">
        <v>0</v>
      </c>
      <c r="E191" s="100">
        <v>0</v>
      </c>
      <c r="F191" s="100">
        <v>0</v>
      </c>
      <c r="G191" s="100">
        <v>0</v>
      </c>
      <c r="H191" s="100">
        <v>0</v>
      </c>
      <c r="I191" s="100">
        <v>0</v>
      </c>
      <c r="J191" s="100">
        <v>0</v>
      </c>
      <c r="K191" s="100">
        <v>0</v>
      </c>
      <c r="L191" s="100">
        <v>0</v>
      </c>
      <c r="M191" s="100">
        <v>0</v>
      </c>
      <c r="N191" s="100">
        <v>0</v>
      </c>
      <c r="O191" s="100">
        <v>0</v>
      </c>
      <c r="P191" s="100">
        <v>0</v>
      </c>
      <c r="Q191" s="101" t="s">
        <v>121</v>
      </c>
      <c r="R191" s="410"/>
      <c r="S191" s="398"/>
    </row>
    <row r="192" spans="1:19" ht="24" customHeight="1" x14ac:dyDescent="0.2">
      <c r="A192" s="401"/>
      <c r="B192" s="408"/>
      <c r="C192" s="93" t="s">
        <v>143</v>
      </c>
      <c r="D192" s="94">
        <v>0</v>
      </c>
      <c r="E192" s="94">
        <v>0</v>
      </c>
      <c r="F192" s="94">
        <v>0</v>
      </c>
      <c r="G192" s="94">
        <v>0</v>
      </c>
      <c r="H192" s="94">
        <v>0</v>
      </c>
      <c r="I192" s="94">
        <v>0</v>
      </c>
      <c r="J192" s="94">
        <v>0</v>
      </c>
      <c r="K192" s="94">
        <v>0</v>
      </c>
      <c r="L192" s="94">
        <v>0</v>
      </c>
      <c r="M192" s="94">
        <v>0</v>
      </c>
      <c r="N192" s="94">
        <v>0</v>
      </c>
      <c r="O192" s="94">
        <v>0</v>
      </c>
      <c r="P192" s="94">
        <v>0</v>
      </c>
      <c r="Q192" s="95" t="s">
        <v>144</v>
      </c>
      <c r="R192" s="410"/>
      <c r="S192" s="398"/>
    </row>
    <row r="193" spans="1:19" ht="24" customHeight="1" x14ac:dyDescent="0.2">
      <c r="A193" s="401"/>
      <c r="B193" s="408"/>
      <c r="C193" s="156" t="s">
        <v>88</v>
      </c>
      <c r="D193" s="157">
        <f>SUM(D190:D192)</f>
        <v>15300</v>
      </c>
      <c r="E193" s="157">
        <f t="shared" ref="E193:P193" si="41">SUM(E190:E192)</f>
        <v>0</v>
      </c>
      <c r="F193" s="157">
        <f t="shared" si="41"/>
        <v>15300</v>
      </c>
      <c r="G193" s="157">
        <f t="shared" si="41"/>
        <v>3600</v>
      </c>
      <c r="H193" s="157">
        <f t="shared" si="41"/>
        <v>6750</v>
      </c>
      <c r="I193" s="157">
        <f t="shared" si="41"/>
        <v>10350</v>
      </c>
      <c r="J193" s="157">
        <f t="shared" si="41"/>
        <v>18900</v>
      </c>
      <c r="K193" s="157">
        <f t="shared" si="41"/>
        <v>6750</v>
      </c>
      <c r="L193" s="157">
        <f t="shared" si="41"/>
        <v>25650</v>
      </c>
      <c r="M193" s="157">
        <f t="shared" si="41"/>
        <v>0</v>
      </c>
      <c r="N193" s="157">
        <f t="shared" si="41"/>
        <v>0</v>
      </c>
      <c r="O193" s="157">
        <f t="shared" si="41"/>
        <v>0</v>
      </c>
      <c r="P193" s="157">
        <f t="shared" si="41"/>
        <v>25650</v>
      </c>
      <c r="Q193" s="158" t="s">
        <v>49</v>
      </c>
      <c r="R193" s="411"/>
      <c r="S193" s="398"/>
    </row>
    <row r="194" spans="1:19" ht="24" customHeight="1" x14ac:dyDescent="0.2">
      <c r="A194" s="401"/>
      <c r="B194" s="408" t="s">
        <v>89</v>
      </c>
      <c r="C194" s="96" t="s">
        <v>142</v>
      </c>
      <c r="D194" s="97">
        <v>0</v>
      </c>
      <c r="E194" s="97">
        <v>0</v>
      </c>
      <c r="F194" s="97">
        <v>0</v>
      </c>
      <c r="G194" s="97">
        <v>0</v>
      </c>
      <c r="H194" s="97">
        <v>0</v>
      </c>
      <c r="I194" s="97">
        <v>0</v>
      </c>
      <c r="J194" s="97">
        <v>0</v>
      </c>
      <c r="K194" s="97">
        <v>0</v>
      </c>
      <c r="L194" s="97">
        <v>0</v>
      </c>
      <c r="M194" s="97">
        <v>0</v>
      </c>
      <c r="N194" s="97">
        <v>0</v>
      </c>
      <c r="O194" s="97">
        <v>0</v>
      </c>
      <c r="P194" s="97">
        <v>0</v>
      </c>
      <c r="Q194" s="98" t="s">
        <v>120</v>
      </c>
      <c r="R194" s="412" t="s">
        <v>75</v>
      </c>
      <c r="S194" s="398"/>
    </row>
    <row r="195" spans="1:19" ht="24" customHeight="1" x14ac:dyDescent="0.2">
      <c r="A195" s="401"/>
      <c r="B195" s="408"/>
      <c r="C195" s="99" t="s">
        <v>168</v>
      </c>
      <c r="D195" s="100">
        <v>0</v>
      </c>
      <c r="E195" s="100">
        <v>0</v>
      </c>
      <c r="F195" s="100">
        <v>0</v>
      </c>
      <c r="G195" s="100">
        <v>0</v>
      </c>
      <c r="H195" s="100">
        <v>0</v>
      </c>
      <c r="I195" s="100">
        <v>0</v>
      </c>
      <c r="J195" s="100">
        <v>0</v>
      </c>
      <c r="K195" s="100">
        <v>0</v>
      </c>
      <c r="L195" s="100">
        <v>0</v>
      </c>
      <c r="M195" s="100">
        <v>0</v>
      </c>
      <c r="N195" s="100">
        <v>0</v>
      </c>
      <c r="O195" s="100">
        <v>0</v>
      </c>
      <c r="P195" s="100">
        <v>0</v>
      </c>
      <c r="Q195" s="101" t="s">
        <v>121</v>
      </c>
      <c r="R195" s="410"/>
      <c r="S195" s="398"/>
    </row>
    <row r="196" spans="1:19" ht="24" customHeight="1" x14ac:dyDescent="0.2">
      <c r="A196" s="401"/>
      <c r="B196" s="408"/>
      <c r="C196" s="93" t="s">
        <v>143</v>
      </c>
      <c r="D196" s="94">
        <v>0</v>
      </c>
      <c r="E196" s="94">
        <v>0</v>
      </c>
      <c r="F196" s="94">
        <v>0</v>
      </c>
      <c r="G196" s="94">
        <v>0</v>
      </c>
      <c r="H196" s="94">
        <v>0</v>
      </c>
      <c r="I196" s="94">
        <v>0</v>
      </c>
      <c r="J196" s="94">
        <v>0</v>
      </c>
      <c r="K196" s="94">
        <v>0</v>
      </c>
      <c r="L196" s="94">
        <v>0</v>
      </c>
      <c r="M196" s="94">
        <v>0</v>
      </c>
      <c r="N196" s="94">
        <v>0</v>
      </c>
      <c r="O196" s="94">
        <v>0</v>
      </c>
      <c r="P196" s="94">
        <v>0</v>
      </c>
      <c r="Q196" s="95" t="s">
        <v>144</v>
      </c>
      <c r="R196" s="410"/>
      <c r="S196" s="398"/>
    </row>
    <row r="197" spans="1:19" ht="24" customHeight="1" x14ac:dyDescent="0.2">
      <c r="A197" s="401"/>
      <c r="B197" s="408"/>
      <c r="C197" s="156" t="s">
        <v>88</v>
      </c>
      <c r="D197" s="157">
        <v>0</v>
      </c>
      <c r="E197" s="157">
        <v>0</v>
      </c>
      <c r="F197" s="157">
        <v>0</v>
      </c>
      <c r="G197" s="157">
        <v>0</v>
      </c>
      <c r="H197" s="157">
        <v>0</v>
      </c>
      <c r="I197" s="157">
        <v>0</v>
      </c>
      <c r="J197" s="157">
        <v>0</v>
      </c>
      <c r="K197" s="157">
        <v>0</v>
      </c>
      <c r="L197" s="157">
        <v>0</v>
      </c>
      <c r="M197" s="157">
        <v>0</v>
      </c>
      <c r="N197" s="157">
        <v>0</v>
      </c>
      <c r="O197" s="157">
        <v>0</v>
      </c>
      <c r="P197" s="157">
        <v>0</v>
      </c>
      <c r="Q197" s="158" t="s">
        <v>49</v>
      </c>
      <c r="R197" s="411"/>
      <c r="S197" s="398"/>
    </row>
    <row r="198" spans="1:19" ht="24" customHeight="1" x14ac:dyDescent="0.2">
      <c r="A198" s="401"/>
      <c r="B198" s="413" t="s">
        <v>88</v>
      </c>
      <c r="C198" s="96" t="s">
        <v>142</v>
      </c>
      <c r="D198" s="97">
        <f>D190+D194</f>
        <v>15300</v>
      </c>
      <c r="E198" s="97">
        <f t="shared" ref="E198:P198" si="42">E190+E194</f>
        <v>0</v>
      </c>
      <c r="F198" s="97">
        <f t="shared" si="42"/>
        <v>15300</v>
      </c>
      <c r="G198" s="97">
        <f t="shared" si="42"/>
        <v>3600</v>
      </c>
      <c r="H198" s="97">
        <f t="shared" si="42"/>
        <v>6750</v>
      </c>
      <c r="I198" s="97">
        <f t="shared" si="42"/>
        <v>10350</v>
      </c>
      <c r="J198" s="97">
        <f t="shared" si="42"/>
        <v>18900</v>
      </c>
      <c r="K198" s="97">
        <f t="shared" si="42"/>
        <v>6750</v>
      </c>
      <c r="L198" s="97">
        <f t="shared" si="42"/>
        <v>25650</v>
      </c>
      <c r="M198" s="97">
        <f t="shared" si="42"/>
        <v>0</v>
      </c>
      <c r="N198" s="97">
        <f t="shared" si="42"/>
        <v>0</v>
      </c>
      <c r="O198" s="97">
        <f t="shared" si="42"/>
        <v>0</v>
      </c>
      <c r="P198" s="97">
        <f t="shared" si="42"/>
        <v>25650</v>
      </c>
      <c r="Q198" s="98" t="s">
        <v>120</v>
      </c>
      <c r="R198" s="415" t="s">
        <v>49</v>
      </c>
      <c r="S198" s="398"/>
    </row>
    <row r="199" spans="1:19" ht="24" customHeight="1" x14ac:dyDescent="0.2">
      <c r="A199" s="401"/>
      <c r="B199" s="408"/>
      <c r="C199" s="99" t="s">
        <v>168</v>
      </c>
      <c r="D199" s="100">
        <f t="shared" ref="D199:P199" si="43">D191+D195</f>
        <v>0</v>
      </c>
      <c r="E199" s="100">
        <f t="shared" si="43"/>
        <v>0</v>
      </c>
      <c r="F199" s="100">
        <f t="shared" si="43"/>
        <v>0</v>
      </c>
      <c r="G199" s="100">
        <f t="shared" si="43"/>
        <v>0</v>
      </c>
      <c r="H199" s="100">
        <f t="shared" si="43"/>
        <v>0</v>
      </c>
      <c r="I199" s="100">
        <f t="shared" si="43"/>
        <v>0</v>
      </c>
      <c r="J199" s="100">
        <f t="shared" si="43"/>
        <v>0</v>
      </c>
      <c r="K199" s="100">
        <f t="shared" si="43"/>
        <v>0</v>
      </c>
      <c r="L199" s="100">
        <f t="shared" si="43"/>
        <v>0</v>
      </c>
      <c r="M199" s="100">
        <f t="shared" si="43"/>
        <v>0</v>
      </c>
      <c r="N199" s="100">
        <f t="shared" si="43"/>
        <v>0</v>
      </c>
      <c r="O199" s="100">
        <f t="shared" si="43"/>
        <v>0</v>
      </c>
      <c r="P199" s="100">
        <f t="shared" si="43"/>
        <v>0</v>
      </c>
      <c r="Q199" s="101" t="s">
        <v>121</v>
      </c>
      <c r="R199" s="410"/>
      <c r="S199" s="398"/>
    </row>
    <row r="200" spans="1:19" ht="24" customHeight="1" x14ac:dyDescent="0.2">
      <c r="A200" s="401"/>
      <c r="B200" s="408"/>
      <c r="C200" s="93" t="s">
        <v>143</v>
      </c>
      <c r="D200" s="94">
        <f t="shared" ref="D200:P200" si="44">D192+D196</f>
        <v>0</v>
      </c>
      <c r="E200" s="94">
        <f t="shared" si="44"/>
        <v>0</v>
      </c>
      <c r="F200" s="94">
        <f t="shared" si="44"/>
        <v>0</v>
      </c>
      <c r="G200" s="94">
        <f t="shared" si="44"/>
        <v>0</v>
      </c>
      <c r="H200" s="94">
        <f t="shared" si="44"/>
        <v>0</v>
      </c>
      <c r="I200" s="94">
        <f t="shared" si="44"/>
        <v>0</v>
      </c>
      <c r="J200" s="94">
        <f t="shared" si="44"/>
        <v>0</v>
      </c>
      <c r="K200" s="94">
        <f t="shared" si="44"/>
        <v>0</v>
      </c>
      <c r="L200" s="94">
        <f t="shared" si="44"/>
        <v>0</v>
      </c>
      <c r="M200" s="94">
        <f t="shared" si="44"/>
        <v>0</v>
      </c>
      <c r="N200" s="94">
        <f t="shared" si="44"/>
        <v>0</v>
      </c>
      <c r="O200" s="94">
        <f t="shared" si="44"/>
        <v>0</v>
      </c>
      <c r="P200" s="94">
        <f t="shared" si="44"/>
        <v>0</v>
      </c>
      <c r="Q200" s="95" t="s">
        <v>144</v>
      </c>
      <c r="R200" s="410"/>
      <c r="S200" s="398"/>
    </row>
    <row r="201" spans="1:19" ht="24" customHeight="1" thickBot="1" x14ac:dyDescent="0.25">
      <c r="A201" s="401"/>
      <c r="B201" s="408"/>
      <c r="C201" s="156" t="s">
        <v>88</v>
      </c>
      <c r="D201" s="157">
        <f>SUM(D198:D200)</f>
        <v>15300</v>
      </c>
      <c r="E201" s="157">
        <f t="shared" ref="E201:P201" si="45">SUM(E198:E200)</f>
        <v>0</v>
      </c>
      <c r="F201" s="157">
        <f t="shared" si="45"/>
        <v>15300</v>
      </c>
      <c r="G201" s="157">
        <f t="shared" si="45"/>
        <v>3600</v>
      </c>
      <c r="H201" s="157">
        <f t="shared" si="45"/>
        <v>6750</v>
      </c>
      <c r="I201" s="157">
        <f t="shared" si="45"/>
        <v>10350</v>
      </c>
      <c r="J201" s="157">
        <f t="shared" si="45"/>
        <v>18900</v>
      </c>
      <c r="K201" s="157">
        <f t="shared" si="45"/>
        <v>6750</v>
      </c>
      <c r="L201" s="157">
        <f t="shared" si="45"/>
        <v>25650</v>
      </c>
      <c r="M201" s="157">
        <f t="shared" si="45"/>
        <v>0</v>
      </c>
      <c r="N201" s="157">
        <f t="shared" si="45"/>
        <v>0</v>
      </c>
      <c r="O201" s="157">
        <f t="shared" si="45"/>
        <v>0</v>
      </c>
      <c r="P201" s="157">
        <f t="shared" si="45"/>
        <v>25650</v>
      </c>
      <c r="Q201" s="158" t="s">
        <v>49</v>
      </c>
      <c r="R201" s="416"/>
      <c r="S201" s="398"/>
    </row>
    <row r="202" spans="1:19" ht="21" customHeight="1" thickTop="1" x14ac:dyDescent="0.2">
      <c r="A202" s="71"/>
      <c r="B202" s="71"/>
      <c r="C202" s="72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4"/>
      <c r="R202" s="75"/>
      <c r="S202" s="75"/>
    </row>
    <row r="203" spans="1:19" ht="21" customHeight="1" x14ac:dyDescent="0.2">
      <c r="A203" s="367" t="s">
        <v>210</v>
      </c>
      <c r="B203" s="367"/>
      <c r="C203" s="367"/>
      <c r="D203" s="367"/>
      <c r="E203" s="367"/>
      <c r="F203" s="367"/>
      <c r="G203" s="367"/>
      <c r="H203" s="367"/>
      <c r="I203" s="367"/>
      <c r="J203" s="367"/>
      <c r="K203" s="367"/>
      <c r="L203" s="367"/>
      <c r="M203" s="367"/>
      <c r="N203" s="367"/>
      <c r="O203" s="367"/>
      <c r="P203" s="367"/>
      <c r="Q203" s="367"/>
      <c r="R203" s="367"/>
      <c r="S203" s="367"/>
    </row>
    <row r="204" spans="1:19" ht="21" customHeight="1" x14ac:dyDescent="0.2">
      <c r="A204" s="368" t="s">
        <v>211</v>
      </c>
      <c r="B204" s="368"/>
      <c r="C204" s="368"/>
      <c r="D204" s="368"/>
      <c r="E204" s="368"/>
      <c r="F204" s="368"/>
      <c r="G204" s="368"/>
      <c r="H204" s="368"/>
      <c r="I204" s="368"/>
      <c r="J204" s="368"/>
      <c r="K204" s="368"/>
      <c r="L204" s="368"/>
      <c r="M204" s="368"/>
      <c r="N204" s="368"/>
      <c r="O204" s="368"/>
      <c r="P204" s="368"/>
      <c r="Q204" s="368"/>
      <c r="R204" s="368"/>
      <c r="S204" s="368"/>
    </row>
    <row r="205" spans="1:19" ht="21" customHeight="1" thickBot="1" x14ac:dyDescent="0.25">
      <c r="A205" s="433" t="s">
        <v>194</v>
      </c>
      <c r="B205" s="433"/>
      <c r="C205" s="433"/>
      <c r="D205" s="433"/>
      <c r="E205" s="78"/>
      <c r="F205" s="78"/>
      <c r="G205" s="24"/>
      <c r="H205" s="24"/>
      <c r="I205" s="24"/>
      <c r="J205" s="24"/>
      <c r="K205" s="24"/>
      <c r="L205" s="24"/>
      <c r="M205" s="24"/>
      <c r="N205" s="369"/>
      <c r="O205" s="369"/>
      <c r="P205" s="424" t="s">
        <v>169</v>
      </c>
      <c r="Q205" s="424"/>
      <c r="R205" s="424"/>
      <c r="S205" s="424"/>
    </row>
    <row r="206" spans="1:19" ht="21" customHeight="1" thickTop="1" x14ac:dyDescent="0.2">
      <c r="A206" s="370" t="s">
        <v>19</v>
      </c>
      <c r="B206" s="373" t="s">
        <v>85</v>
      </c>
      <c r="C206" s="376" t="s">
        <v>124</v>
      </c>
      <c r="D206" s="379" t="s">
        <v>125</v>
      </c>
      <c r="E206" s="379"/>
      <c r="F206" s="379"/>
      <c r="G206" s="379"/>
      <c r="H206" s="379"/>
      <c r="I206" s="379"/>
      <c r="J206" s="379"/>
      <c r="K206" s="379"/>
      <c r="L206" s="379"/>
      <c r="M206" s="380" t="s">
        <v>126</v>
      </c>
      <c r="N206" s="380"/>
      <c r="O206" s="380"/>
      <c r="P206" s="382" t="s">
        <v>127</v>
      </c>
      <c r="Q206" s="385" t="s">
        <v>128</v>
      </c>
      <c r="R206" s="388" t="s">
        <v>70</v>
      </c>
      <c r="S206" s="388" t="s">
        <v>129</v>
      </c>
    </row>
    <row r="207" spans="1:19" ht="21" customHeight="1" x14ac:dyDescent="0.2">
      <c r="A207" s="371"/>
      <c r="B207" s="374"/>
      <c r="C207" s="377"/>
      <c r="D207" s="393" t="s">
        <v>130</v>
      </c>
      <c r="E207" s="393"/>
      <c r="F207" s="393"/>
      <c r="G207" s="393" t="s">
        <v>167</v>
      </c>
      <c r="H207" s="393"/>
      <c r="I207" s="393"/>
      <c r="J207" s="393" t="s">
        <v>91</v>
      </c>
      <c r="K207" s="393"/>
      <c r="L207" s="393"/>
      <c r="M207" s="381"/>
      <c r="N207" s="381"/>
      <c r="O207" s="381"/>
      <c r="P207" s="383"/>
      <c r="Q207" s="386"/>
      <c r="R207" s="389"/>
      <c r="S207" s="391"/>
    </row>
    <row r="208" spans="1:19" ht="21" customHeight="1" x14ac:dyDescent="0.2">
      <c r="A208" s="371"/>
      <c r="B208" s="374"/>
      <c r="C208" s="377"/>
      <c r="D208" s="145" t="s">
        <v>131</v>
      </c>
      <c r="E208" s="145" t="s">
        <v>132</v>
      </c>
      <c r="F208" s="145" t="s">
        <v>133</v>
      </c>
      <c r="G208" s="145" t="s">
        <v>131</v>
      </c>
      <c r="H208" s="145" t="s">
        <v>132</v>
      </c>
      <c r="I208" s="145" t="s">
        <v>76</v>
      </c>
      <c r="J208" s="145" t="s">
        <v>134</v>
      </c>
      <c r="K208" s="145" t="s">
        <v>132</v>
      </c>
      <c r="L208" s="145" t="s">
        <v>76</v>
      </c>
      <c r="M208" s="145" t="s">
        <v>131</v>
      </c>
      <c r="N208" s="145" t="s">
        <v>135</v>
      </c>
      <c r="O208" s="145" t="s">
        <v>76</v>
      </c>
      <c r="P208" s="384"/>
      <c r="Q208" s="386"/>
      <c r="R208" s="389"/>
      <c r="S208" s="391"/>
    </row>
    <row r="209" spans="1:19" ht="21" customHeight="1" x14ac:dyDescent="0.2">
      <c r="A209" s="371"/>
      <c r="B209" s="374"/>
      <c r="C209" s="377"/>
      <c r="D209" s="393" t="s">
        <v>136</v>
      </c>
      <c r="E209" s="393"/>
      <c r="F209" s="393"/>
      <c r="G209" s="393"/>
      <c r="H209" s="393"/>
      <c r="I209" s="393"/>
      <c r="J209" s="394" t="s">
        <v>49</v>
      </c>
      <c r="K209" s="394"/>
      <c r="L209" s="394"/>
      <c r="M209" s="394" t="s">
        <v>137</v>
      </c>
      <c r="N209" s="394"/>
      <c r="O209" s="394"/>
      <c r="P209" s="395" t="s">
        <v>49</v>
      </c>
      <c r="Q209" s="386"/>
      <c r="R209" s="389"/>
      <c r="S209" s="391"/>
    </row>
    <row r="210" spans="1:19" ht="21" customHeight="1" x14ac:dyDescent="0.2">
      <c r="A210" s="371"/>
      <c r="B210" s="374"/>
      <c r="C210" s="377"/>
      <c r="D210" s="393" t="s">
        <v>138</v>
      </c>
      <c r="E210" s="393"/>
      <c r="F210" s="393"/>
      <c r="G210" s="393" t="s">
        <v>139</v>
      </c>
      <c r="H210" s="393"/>
      <c r="I210" s="393"/>
      <c r="J210" s="381"/>
      <c r="K210" s="381"/>
      <c r="L210" s="381"/>
      <c r="M210" s="381"/>
      <c r="N210" s="381"/>
      <c r="O210" s="381"/>
      <c r="P210" s="383"/>
      <c r="Q210" s="386"/>
      <c r="R210" s="389"/>
      <c r="S210" s="391"/>
    </row>
    <row r="211" spans="1:19" ht="21" customHeight="1" thickBot="1" x14ac:dyDescent="0.25">
      <c r="A211" s="372"/>
      <c r="B211" s="375"/>
      <c r="C211" s="378"/>
      <c r="D211" s="146" t="s">
        <v>140</v>
      </c>
      <c r="E211" s="146" t="s">
        <v>141</v>
      </c>
      <c r="F211" s="146" t="s">
        <v>49</v>
      </c>
      <c r="G211" s="146" t="s">
        <v>140</v>
      </c>
      <c r="H211" s="146" t="s">
        <v>141</v>
      </c>
      <c r="I211" s="146" t="s">
        <v>49</v>
      </c>
      <c r="J211" s="146" t="s">
        <v>140</v>
      </c>
      <c r="K211" s="146" t="s">
        <v>141</v>
      </c>
      <c r="L211" s="146" t="s">
        <v>49</v>
      </c>
      <c r="M211" s="146" t="s">
        <v>140</v>
      </c>
      <c r="N211" s="146" t="s">
        <v>141</v>
      </c>
      <c r="O211" s="146" t="s">
        <v>49</v>
      </c>
      <c r="P211" s="396"/>
      <c r="Q211" s="387"/>
      <c r="R211" s="390"/>
      <c r="S211" s="392"/>
    </row>
    <row r="212" spans="1:19" ht="24" customHeight="1" thickTop="1" x14ac:dyDescent="0.2">
      <c r="A212" s="400" t="s">
        <v>36</v>
      </c>
      <c r="B212" s="407" t="s">
        <v>87</v>
      </c>
      <c r="C212" s="147" t="s">
        <v>142</v>
      </c>
      <c r="D212" s="148">
        <v>2453520</v>
      </c>
      <c r="E212" s="148">
        <v>87720</v>
      </c>
      <c r="F212" s="148">
        <v>2541240</v>
      </c>
      <c r="G212" s="148">
        <v>2468438</v>
      </c>
      <c r="H212" s="148">
        <v>129360</v>
      </c>
      <c r="I212" s="148">
        <v>2597798</v>
      </c>
      <c r="J212" s="148">
        <v>4921958</v>
      </c>
      <c r="K212" s="148">
        <v>217080</v>
      </c>
      <c r="L212" s="148">
        <v>5139038</v>
      </c>
      <c r="M212" s="148">
        <v>43594</v>
      </c>
      <c r="N212" s="148">
        <v>0</v>
      </c>
      <c r="O212" s="148">
        <v>43594</v>
      </c>
      <c r="P212" s="148">
        <v>5182632</v>
      </c>
      <c r="Q212" s="149" t="s">
        <v>120</v>
      </c>
      <c r="R212" s="409" t="s">
        <v>74</v>
      </c>
      <c r="S212" s="397" t="s">
        <v>37</v>
      </c>
    </row>
    <row r="213" spans="1:19" ht="24" customHeight="1" x14ac:dyDescent="0.2">
      <c r="A213" s="401"/>
      <c r="B213" s="408"/>
      <c r="C213" s="99" t="s">
        <v>168</v>
      </c>
      <c r="D213" s="100">
        <v>0</v>
      </c>
      <c r="E213" s="100">
        <v>0</v>
      </c>
      <c r="F213" s="100">
        <v>0</v>
      </c>
      <c r="G213" s="100">
        <v>0</v>
      </c>
      <c r="H213" s="100">
        <v>0</v>
      </c>
      <c r="I213" s="100">
        <v>0</v>
      </c>
      <c r="J213" s="100">
        <v>0</v>
      </c>
      <c r="K213" s="100">
        <v>0</v>
      </c>
      <c r="L213" s="100">
        <v>0</v>
      </c>
      <c r="M213" s="100">
        <v>0</v>
      </c>
      <c r="N213" s="100">
        <v>0</v>
      </c>
      <c r="O213" s="100">
        <v>0</v>
      </c>
      <c r="P213" s="100">
        <v>0</v>
      </c>
      <c r="Q213" s="101" t="s">
        <v>121</v>
      </c>
      <c r="R213" s="410"/>
      <c r="S213" s="398"/>
    </row>
    <row r="214" spans="1:19" ht="24" customHeight="1" x14ac:dyDescent="0.2">
      <c r="A214" s="401"/>
      <c r="B214" s="408"/>
      <c r="C214" s="93" t="s">
        <v>143</v>
      </c>
      <c r="D214" s="94">
        <v>0</v>
      </c>
      <c r="E214" s="94">
        <v>0</v>
      </c>
      <c r="F214" s="94">
        <v>0</v>
      </c>
      <c r="G214" s="94">
        <v>82320</v>
      </c>
      <c r="H214" s="94">
        <v>0</v>
      </c>
      <c r="I214" s="94">
        <v>82320</v>
      </c>
      <c r="J214" s="94">
        <v>82320</v>
      </c>
      <c r="K214" s="94">
        <v>0</v>
      </c>
      <c r="L214" s="94">
        <v>82320</v>
      </c>
      <c r="M214" s="94">
        <v>1000</v>
      </c>
      <c r="N214" s="94">
        <v>0</v>
      </c>
      <c r="O214" s="94">
        <v>1000</v>
      </c>
      <c r="P214" s="94">
        <v>83320</v>
      </c>
      <c r="Q214" s="95" t="s">
        <v>144</v>
      </c>
      <c r="R214" s="410"/>
      <c r="S214" s="398"/>
    </row>
    <row r="215" spans="1:19" ht="24" customHeight="1" x14ac:dyDescent="0.2">
      <c r="A215" s="401"/>
      <c r="B215" s="408"/>
      <c r="C215" s="156" t="s">
        <v>88</v>
      </c>
      <c r="D215" s="157">
        <f>SUM(D212:D214)</f>
        <v>2453520</v>
      </c>
      <c r="E215" s="157">
        <f t="shared" ref="E215:P215" si="46">SUM(E212:E214)</f>
        <v>87720</v>
      </c>
      <c r="F215" s="157">
        <f t="shared" si="46"/>
        <v>2541240</v>
      </c>
      <c r="G215" s="157">
        <f t="shared" si="46"/>
        <v>2550758</v>
      </c>
      <c r="H215" s="157">
        <f t="shared" si="46"/>
        <v>129360</v>
      </c>
      <c r="I215" s="157">
        <f t="shared" si="46"/>
        <v>2680118</v>
      </c>
      <c r="J215" s="157">
        <f t="shared" si="46"/>
        <v>5004278</v>
      </c>
      <c r="K215" s="157">
        <f t="shared" si="46"/>
        <v>217080</v>
      </c>
      <c r="L215" s="157">
        <f t="shared" si="46"/>
        <v>5221358</v>
      </c>
      <c r="M215" s="157">
        <f t="shared" si="46"/>
        <v>44594</v>
      </c>
      <c r="N215" s="157">
        <f t="shared" si="46"/>
        <v>0</v>
      </c>
      <c r="O215" s="157">
        <f t="shared" si="46"/>
        <v>44594</v>
      </c>
      <c r="P215" s="157">
        <f t="shared" si="46"/>
        <v>5265952</v>
      </c>
      <c r="Q215" s="158" t="s">
        <v>49</v>
      </c>
      <c r="R215" s="411"/>
      <c r="S215" s="398"/>
    </row>
    <row r="216" spans="1:19" ht="24" customHeight="1" x14ac:dyDescent="0.2">
      <c r="A216" s="401"/>
      <c r="B216" s="408" t="s">
        <v>89</v>
      </c>
      <c r="C216" s="96" t="s">
        <v>142</v>
      </c>
      <c r="D216" s="97">
        <v>0</v>
      </c>
      <c r="E216" s="97">
        <v>0</v>
      </c>
      <c r="F216" s="97">
        <v>0</v>
      </c>
      <c r="G216" s="97">
        <v>0</v>
      </c>
      <c r="H216" s="97">
        <v>0</v>
      </c>
      <c r="I216" s="97">
        <v>0</v>
      </c>
      <c r="J216" s="97">
        <v>0</v>
      </c>
      <c r="K216" s="97">
        <v>0</v>
      </c>
      <c r="L216" s="97">
        <v>0</v>
      </c>
      <c r="M216" s="97">
        <v>0</v>
      </c>
      <c r="N216" s="97">
        <v>0</v>
      </c>
      <c r="O216" s="97">
        <v>0</v>
      </c>
      <c r="P216" s="97">
        <v>0</v>
      </c>
      <c r="Q216" s="98" t="s">
        <v>120</v>
      </c>
      <c r="R216" s="412" t="s">
        <v>75</v>
      </c>
      <c r="S216" s="398"/>
    </row>
    <row r="217" spans="1:19" ht="24" customHeight="1" x14ac:dyDescent="0.2">
      <c r="A217" s="401"/>
      <c r="B217" s="408"/>
      <c r="C217" s="99" t="s">
        <v>168</v>
      </c>
      <c r="D217" s="100">
        <v>0</v>
      </c>
      <c r="E217" s="100">
        <v>0</v>
      </c>
      <c r="F217" s="100">
        <v>0</v>
      </c>
      <c r="G217" s="100">
        <v>0</v>
      </c>
      <c r="H217" s="100">
        <v>0</v>
      </c>
      <c r="I217" s="100">
        <v>0</v>
      </c>
      <c r="J217" s="100">
        <v>0</v>
      </c>
      <c r="K217" s="100">
        <v>0</v>
      </c>
      <c r="L217" s="100">
        <v>0</v>
      </c>
      <c r="M217" s="100">
        <v>0</v>
      </c>
      <c r="N217" s="100">
        <v>0</v>
      </c>
      <c r="O217" s="100">
        <v>0</v>
      </c>
      <c r="P217" s="100">
        <v>0</v>
      </c>
      <c r="Q217" s="101" t="s">
        <v>121</v>
      </c>
      <c r="R217" s="410"/>
      <c r="S217" s="398"/>
    </row>
    <row r="218" spans="1:19" ht="24" customHeight="1" x14ac:dyDescent="0.2">
      <c r="A218" s="401"/>
      <c r="B218" s="408"/>
      <c r="C218" s="93" t="s">
        <v>143</v>
      </c>
      <c r="D218" s="94">
        <v>0</v>
      </c>
      <c r="E218" s="94">
        <v>0</v>
      </c>
      <c r="F218" s="94">
        <v>0</v>
      </c>
      <c r="G218" s="94">
        <v>0</v>
      </c>
      <c r="H218" s="94">
        <v>0</v>
      </c>
      <c r="I218" s="94">
        <v>0</v>
      </c>
      <c r="J218" s="94">
        <v>0</v>
      </c>
      <c r="K218" s="94">
        <v>0</v>
      </c>
      <c r="L218" s="94">
        <v>0</v>
      </c>
      <c r="M218" s="94">
        <v>0</v>
      </c>
      <c r="N218" s="94">
        <v>0</v>
      </c>
      <c r="O218" s="94">
        <v>0</v>
      </c>
      <c r="P218" s="94">
        <v>0</v>
      </c>
      <c r="Q218" s="95" t="s">
        <v>144</v>
      </c>
      <c r="R218" s="410"/>
      <c r="S218" s="398"/>
    </row>
    <row r="219" spans="1:19" ht="24" customHeight="1" x14ac:dyDescent="0.2">
      <c r="A219" s="401"/>
      <c r="B219" s="408"/>
      <c r="C219" s="156" t="s">
        <v>88</v>
      </c>
      <c r="D219" s="157">
        <v>0</v>
      </c>
      <c r="E219" s="157">
        <v>0</v>
      </c>
      <c r="F219" s="157">
        <v>0</v>
      </c>
      <c r="G219" s="157">
        <v>0</v>
      </c>
      <c r="H219" s="157">
        <v>0</v>
      </c>
      <c r="I219" s="157">
        <v>0</v>
      </c>
      <c r="J219" s="157">
        <v>0</v>
      </c>
      <c r="K219" s="157">
        <v>0</v>
      </c>
      <c r="L219" s="157">
        <v>0</v>
      </c>
      <c r="M219" s="157">
        <v>0</v>
      </c>
      <c r="N219" s="157">
        <v>0</v>
      </c>
      <c r="O219" s="157">
        <v>0</v>
      </c>
      <c r="P219" s="157">
        <v>0</v>
      </c>
      <c r="Q219" s="158" t="s">
        <v>49</v>
      </c>
      <c r="R219" s="411"/>
      <c r="S219" s="398"/>
    </row>
    <row r="220" spans="1:19" ht="14.25" customHeight="1" x14ac:dyDescent="0.2">
      <c r="A220" s="401"/>
      <c r="B220" s="413" t="s">
        <v>88</v>
      </c>
      <c r="C220" s="96" t="s">
        <v>142</v>
      </c>
      <c r="D220" s="97">
        <f>D212+D216</f>
        <v>2453520</v>
      </c>
      <c r="E220" s="97">
        <f t="shared" ref="E220:P220" si="47">E212+E216</f>
        <v>87720</v>
      </c>
      <c r="F220" s="97">
        <f t="shared" si="47"/>
        <v>2541240</v>
      </c>
      <c r="G220" s="97">
        <f t="shared" si="47"/>
        <v>2468438</v>
      </c>
      <c r="H220" s="97">
        <f t="shared" si="47"/>
        <v>129360</v>
      </c>
      <c r="I220" s="97">
        <f t="shared" si="47"/>
        <v>2597798</v>
      </c>
      <c r="J220" s="97">
        <f t="shared" si="47"/>
        <v>4921958</v>
      </c>
      <c r="K220" s="97">
        <f t="shared" si="47"/>
        <v>217080</v>
      </c>
      <c r="L220" s="97">
        <f t="shared" si="47"/>
        <v>5139038</v>
      </c>
      <c r="M220" s="97">
        <f t="shared" si="47"/>
        <v>43594</v>
      </c>
      <c r="N220" s="97">
        <f t="shared" si="47"/>
        <v>0</v>
      </c>
      <c r="O220" s="97">
        <f t="shared" si="47"/>
        <v>43594</v>
      </c>
      <c r="P220" s="97">
        <f t="shared" si="47"/>
        <v>5182632</v>
      </c>
      <c r="Q220" s="98" t="s">
        <v>120</v>
      </c>
      <c r="R220" s="415" t="s">
        <v>49</v>
      </c>
      <c r="S220" s="398"/>
    </row>
    <row r="221" spans="1:19" ht="24" customHeight="1" x14ac:dyDescent="0.2">
      <c r="A221" s="401"/>
      <c r="B221" s="408"/>
      <c r="C221" s="99" t="s">
        <v>168</v>
      </c>
      <c r="D221" s="100">
        <f t="shared" ref="D221:P221" si="48">D213+D217</f>
        <v>0</v>
      </c>
      <c r="E221" s="100">
        <f t="shared" si="48"/>
        <v>0</v>
      </c>
      <c r="F221" s="100">
        <f t="shared" si="48"/>
        <v>0</v>
      </c>
      <c r="G221" s="100">
        <f t="shared" si="48"/>
        <v>0</v>
      </c>
      <c r="H221" s="100">
        <f t="shared" si="48"/>
        <v>0</v>
      </c>
      <c r="I221" s="100">
        <f t="shared" si="48"/>
        <v>0</v>
      </c>
      <c r="J221" s="100">
        <f t="shared" si="48"/>
        <v>0</v>
      </c>
      <c r="K221" s="100">
        <f t="shared" si="48"/>
        <v>0</v>
      </c>
      <c r="L221" s="100">
        <f t="shared" si="48"/>
        <v>0</v>
      </c>
      <c r="M221" s="100">
        <f t="shared" si="48"/>
        <v>0</v>
      </c>
      <c r="N221" s="100">
        <f t="shared" si="48"/>
        <v>0</v>
      </c>
      <c r="O221" s="100">
        <f t="shared" si="48"/>
        <v>0</v>
      </c>
      <c r="P221" s="100">
        <f t="shared" si="48"/>
        <v>0</v>
      </c>
      <c r="Q221" s="101" t="s">
        <v>121</v>
      </c>
      <c r="R221" s="410"/>
      <c r="S221" s="398"/>
    </row>
    <row r="222" spans="1:19" ht="24" customHeight="1" x14ac:dyDescent="0.2">
      <c r="A222" s="401"/>
      <c r="B222" s="408"/>
      <c r="C222" s="93" t="s">
        <v>143</v>
      </c>
      <c r="D222" s="94">
        <f t="shared" ref="D222:P222" si="49">D214+D218</f>
        <v>0</v>
      </c>
      <c r="E222" s="94">
        <f t="shared" si="49"/>
        <v>0</v>
      </c>
      <c r="F222" s="94">
        <f t="shared" si="49"/>
        <v>0</v>
      </c>
      <c r="G222" s="94">
        <f t="shared" si="49"/>
        <v>82320</v>
      </c>
      <c r="H222" s="94">
        <f t="shared" si="49"/>
        <v>0</v>
      </c>
      <c r="I222" s="94">
        <f t="shared" si="49"/>
        <v>82320</v>
      </c>
      <c r="J222" s="94">
        <f t="shared" si="49"/>
        <v>82320</v>
      </c>
      <c r="K222" s="94">
        <f t="shared" si="49"/>
        <v>0</v>
      </c>
      <c r="L222" s="94">
        <f t="shared" si="49"/>
        <v>82320</v>
      </c>
      <c r="M222" s="94">
        <f t="shared" si="49"/>
        <v>1000</v>
      </c>
      <c r="N222" s="94">
        <f t="shared" si="49"/>
        <v>0</v>
      </c>
      <c r="O222" s="94">
        <f t="shared" si="49"/>
        <v>1000</v>
      </c>
      <c r="P222" s="94">
        <f t="shared" si="49"/>
        <v>83320</v>
      </c>
      <c r="Q222" s="95" t="s">
        <v>144</v>
      </c>
      <c r="R222" s="410"/>
      <c r="S222" s="398"/>
    </row>
    <row r="223" spans="1:19" ht="24" customHeight="1" thickBot="1" x14ac:dyDescent="0.25">
      <c r="A223" s="401"/>
      <c r="B223" s="414"/>
      <c r="C223" s="150" t="s">
        <v>88</v>
      </c>
      <c r="D223" s="151">
        <f>SUM(D220:D222)</f>
        <v>2453520</v>
      </c>
      <c r="E223" s="151">
        <f t="shared" ref="E223:P223" si="50">SUM(E220:E222)</f>
        <v>87720</v>
      </c>
      <c r="F223" s="151">
        <f t="shared" si="50"/>
        <v>2541240</v>
      </c>
      <c r="G223" s="151">
        <f t="shared" si="50"/>
        <v>2550758</v>
      </c>
      <c r="H223" s="151">
        <f t="shared" si="50"/>
        <v>129360</v>
      </c>
      <c r="I223" s="151">
        <f t="shared" si="50"/>
        <v>2680118</v>
      </c>
      <c r="J223" s="151">
        <f t="shared" si="50"/>
        <v>5004278</v>
      </c>
      <c r="K223" s="151">
        <f t="shared" si="50"/>
        <v>217080</v>
      </c>
      <c r="L223" s="151">
        <f t="shared" si="50"/>
        <v>5221358</v>
      </c>
      <c r="M223" s="151">
        <f t="shared" si="50"/>
        <v>44594</v>
      </c>
      <c r="N223" s="151">
        <f t="shared" si="50"/>
        <v>0</v>
      </c>
      <c r="O223" s="151">
        <f t="shared" si="50"/>
        <v>44594</v>
      </c>
      <c r="P223" s="151">
        <f t="shared" si="50"/>
        <v>5265952</v>
      </c>
      <c r="Q223" s="152" t="s">
        <v>49</v>
      </c>
      <c r="R223" s="416"/>
      <c r="S223" s="398"/>
    </row>
    <row r="224" spans="1:19" ht="24" customHeight="1" thickTop="1" x14ac:dyDescent="0.2">
      <c r="A224" s="229"/>
      <c r="B224" s="229"/>
      <c r="C224" s="230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2"/>
      <c r="R224" s="233"/>
      <c r="S224" s="233"/>
    </row>
    <row r="225" spans="1:19" ht="30.75" customHeight="1" x14ac:dyDescent="0.2">
      <c r="A225" s="170"/>
      <c r="B225" s="170"/>
      <c r="C225" s="171"/>
      <c r="D225" s="172"/>
      <c r="E225" s="172"/>
      <c r="F225" s="172"/>
      <c r="G225" s="172"/>
      <c r="H225" s="172"/>
      <c r="I225" s="172"/>
      <c r="J225" s="172"/>
      <c r="K225" s="172"/>
      <c r="L225" s="172"/>
      <c r="M225" s="172"/>
      <c r="N225" s="172"/>
      <c r="O225" s="172"/>
      <c r="P225" s="172"/>
      <c r="Q225" s="173"/>
      <c r="R225" s="174"/>
      <c r="S225" s="174"/>
    </row>
    <row r="226" spans="1:19" ht="21" customHeight="1" x14ac:dyDescent="0.2">
      <c r="A226" s="367" t="s">
        <v>210</v>
      </c>
      <c r="B226" s="367"/>
      <c r="C226" s="367"/>
      <c r="D226" s="367"/>
      <c r="E226" s="367"/>
      <c r="F226" s="367"/>
      <c r="G226" s="367"/>
      <c r="H226" s="367"/>
      <c r="I226" s="367"/>
      <c r="J226" s="367"/>
      <c r="K226" s="367"/>
      <c r="L226" s="367"/>
      <c r="M226" s="367"/>
      <c r="N226" s="367"/>
      <c r="O226" s="367"/>
      <c r="P226" s="367"/>
      <c r="Q226" s="367"/>
      <c r="R226" s="367"/>
      <c r="S226" s="367"/>
    </row>
    <row r="227" spans="1:19" ht="21" customHeight="1" x14ac:dyDescent="0.2">
      <c r="A227" s="368" t="s">
        <v>211</v>
      </c>
      <c r="B227" s="368"/>
      <c r="C227" s="368"/>
      <c r="D227" s="368"/>
      <c r="E227" s="368"/>
      <c r="F227" s="368"/>
      <c r="G227" s="368"/>
      <c r="H227" s="368"/>
      <c r="I227" s="368"/>
      <c r="J227" s="368"/>
      <c r="K227" s="368"/>
      <c r="L227" s="368"/>
      <c r="M227" s="368"/>
      <c r="N227" s="368"/>
      <c r="O227" s="368"/>
      <c r="P227" s="368"/>
      <c r="Q227" s="368"/>
      <c r="R227" s="368"/>
      <c r="S227" s="368"/>
    </row>
    <row r="228" spans="1:19" ht="21" customHeight="1" thickBot="1" x14ac:dyDescent="0.25">
      <c r="A228" s="433" t="s">
        <v>194</v>
      </c>
      <c r="B228" s="433"/>
      <c r="C228" s="433"/>
      <c r="D228" s="433"/>
      <c r="E228" s="78"/>
      <c r="F228" s="78"/>
      <c r="G228" s="24"/>
      <c r="H228" s="24"/>
      <c r="I228" s="24"/>
      <c r="J228" s="24"/>
      <c r="K228" s="24"/>
      <c r="L228" s="24"/>
      <c r="M228" s="24"/>
      <c r="N228" s="369"/>
      <c r="O228" s="369"/>
      <c r="P228" s="424" t="s">
        <v>169</v>
      </c>
      <c r="Q228" s="424"/>
      <c r="R228" s="424"/>
      <c r="S228" s="424"/>
    </row>
    <row r="229" spans="1:19" ht="21" customHeight="1" thickTop="1" x14ac:dyDescent="0.2">
      <c r="A229" s="370" t="s">
        <v>19</v>
      </c>
      <c r="B229" s="373" t="s">
        <v>85</v>
      </c>
      <c r="C229" s="376" t="s">
        <v>124</v>
      </c>
      <c r="D229" s="379" t="s">
        <v>125</v>
      </c>
      <c r="E229" s="379"/>
      <c r="F229" s="379"/>
      <c r="G229" s="379"/>
      <c r="H229" s="379"/>
      <c r="I229" s="379"/>
      <c r="J229" s="379"/>
      <c r="K229" s="379"/>
      <c r="L229" s="379"/>
      <c r="M229" s="380" t="s">
        <v>126</v>
      </c>
      <c r="N229" s="380"/>
      <c r="O229" s="380"/>
      <c r="P229" s="382" t="s">
        <v>127</v>
      </c>
      <c r="Q229" s="385" t="s">
        <v>128</v>
      </c>
      <c r="R229" s="388" t="s">
        <v>70</v>
      </c>
      <c r="S229" s="388" t="s">
        <v>129</v>
      </c>
    </row>
    <row r="230" spans="1:19" ht="21" customHeight="1" x14ac:dyDescent="0.2">
      <c r="A230" s="371"/>
      <c r="B230" s="374"/>
      <c r="C230" s="377"/>
      <c r="D230" s="393" t="s">
        <v>130</v>
      </c>
      <c r="E230" s="393"/>
      <c r="F230" s="393"/>
      <c r="G230" s="393" t="s">
        <v>167</v>
      </c>
      <c r="H230" s="393"/>
      <c r="I230" s="393"/>
      <c r="J230" s="393" t="s">
        <v>91</v>
      </c>
      <c r="K230" s="393"/>
      <c r="L230" s="393"/>
      <c r="M230" s="381"/>
      <c r="N230" s="381"/>
      <c r="O230" s="381"/>
      <c r="P230" s="383"/>
      <c r="Q230" s="386"/>
      <c r="R230" s="389"/>
      <c r="S230" s="391"/>
    </row>
    <row r="231" spans="1:19" ht="21" customHeight="1" x14ac:dyDescent="0.2">
      <c r="A231" s="371"/>
      <c r="B231" s="374"/>
      <c r="C231" s="377"/>
      <c r="D231" s="145" t="s">
        <v>131</v>
      </c>
      <c r="E231" s="145" t="s">
        <v>132</v>
      </c>
      <c r="F231" s="145" t="s">
        <v>133</v>
      </c>
      <c r="G231" s="145" t="s">
        <v>131</v>
      </c>
      <c r="H231" s="145" t="s">
        <v>132</v>
      </c>
      <c r="I231" s="145" t="s">
        <v>76</v>
      </c>
      <c r="J231" s="145" t="s">
        <v>134</v>
      </c>
      <c r="K231" s="145" t="s">
        <v>132</v>
      </c>
      <c r="L231" s="145" t="s">
        <v>76</v>
      </c>
      <c r="M231" s="145" t="s">
        <v>131</v>
      </c>
      <c r="N231" s="145" t="s">
        <v>135</v>
      </c>
      <c r="O231" s="145" t="s">
        <v>76</v>
      </c>
      <c r="P231" s="384"/>
      <c r="Q231" s="386"/>
      <c r="R231" s="389"/>
      <c r="S231" s="391"/>
    </row>
    <row r="232" spans="1:19" ht="21" customHeight="1" x14ac:dyDescent="0.2">
      <c r="A232" s="371"/>
      <c r="B232" s="374"/>
      <c r="C232" s="377"/>
      <c r="D232" s="393" t="s">
        <v>136</v>
      </c>
      <c r="E232" s="393"/>
      <c r="F232" s="393"/>
      <c r="G232" s="393"/>
      <c r="H232" s="393"/>
      <c r="I232" s="393"/>
      <c r="J232" s="394" t="s">
        <v>49</v>
      </c>
      <c r="K232" s="394"/>
      <c r="L232" s="394"/>
      <c r="M232" s="394" t="s">
        <v>137</v>
      </c>
      <c r="N232" s="394"/>
      <c r="O232" s="394"/>
      <c r="P232" s="395" t="s">
        <v>49</v>
      </c>
      <c r="Q232" s="386"/>
      <c r="R232" s="389"/>
      <c r="S232" s="391"/>
    </row>
    <row r="233" spans="1:19" ht="21" customHeight="1" x14ac:dyDescent="0.2">
      <c r="A233" s="371"/>
      <c r="B233" s="374"/>
      <c r="C233" s="377"/>
      <c r="D233" s="393" t="s">
        <v>138</v>
      </c>
      <c r="E233" s="393"/>
      <c r="F233" s="393"/>
      <c r="G233" s="393" t="s">
        <v>139</v>
      </c>
      <c r="H233" s="393"/>
      <c r="I233" s="393"/>
      <c r="J233" s="381"/>
      <c r="K233" s="381"/>
      <c r="L233" s="381"/>
      <c r="M233" s="381"/>
      <c r="N233" s="381"/>
      <c r="O233" s="381"/>
      <c r="P233" s="383"/>
      <c r="Q233" s="386"/>
      <c r="R233" s="389"/>
      <c r="S233" s="391"/>
    </row>
    <row r="234" spans="1:19" ht="21" customHeight="1" thickBot="1" x14ac:dyDescent="0.25">
      <c r="A234" s="372"/>
      <c r="B234" s="375"/>
      <c r="C234" s="378"/>
      <c r="D234" s="146" t="s">
        <v>140</v>
      </c>
      <c r="E234" s="146" t="s">
        <v>141</v>
      </c>
      <c r="F234" s="146" t="s">
        <v>49</v>
      </c>
      <c r="G234" s="146" t="s">
        <v>140</v>
      </c>
      <c r="H234" s="146" t="s">
        <v>141</v>
      </c>
      <c r="I234" s="146" t="s">
        <v>49</v>
      </c>
      <c r="J234" s="146" t="s">
        <v>140</v>
      </c>
      <c r="K234" s="146" t="s">
        <v>141</v>
      </c>
      <c r="L234" s="146" t="s">
        <v>49</v>
      </c>
      <c r="M234" s="146" t="s">
        <v>140</v>
      </c>
      <c r="N234" s="146" t="s">
        <v>141</v>
      </c>
      <c r="O234" s="146" t="s">
        <v>49</v>
      </c>
      <c r="P234" s="396"/>
      <c r="Q234" s="387"/>
      <c r="R234" s="390"/>
      <c r="S234" s="392"/>
    </row>
    <row r="235" spans="1:19" ht="23.25" customHeight="1" thickTop="1" x14ac:dyDescent="0.2">
      <c r="A235" s="400" t="s">
        <v>38</v>
      </c>
      <c r="B235" s="407" t="s">
        <v>87</v>
      </c>
      <c r="C235" s="147" t="s">
        <v>142</v>
      </c>
      <c r="D235" s="148">
        <v>29400</v>
      </c>
      <c r="E235" s="148">
        <v>3000</v>
      </c>
      <c r="F235" s="148">
        <v>32400</v>
      </c>
      <c r="G235" s="148">
        <v>9600</v>
      </c>
      <c r="H235" s="148">
        <v>7200</v>
      </c>
      <c r="I235" s="148">
        <v>16800</v>
      </c>
      <c r="J235" s="148">
        <v>39000</v>
      </c>
      <c r="K235" s="148">
        <v>10200</v>
      </c>
      <c r="L235" s="148">
        <v>49200</v>
      </c>
      <c r="M235" s="148">
        <v>750</v>
      </c>
      <c r="N235" s="148">
        <v>300</v>
      </c>
      <c r="O235" s="148">
        <v>1050</v>
      </c>
      <c r="P235" s="148">
        <v>50250</v>
      </c>
      <c r="Q235" s="149" t="s">
        <v>120</v>
      </c>
      <c r="R235" s="409" t="s">
        <v>74</v>
      </c>
      <c r="S235" s="397" t="s">
        <v>39</v>
      </c>
    </row>
    <row r="236" spans="1:19" ht="23.25" customHeight="1" x14ac:dyDescent="0.2">
      <c r="A236" s="401"/>
      <c r="B236" s="408"/>
      <c r="C236" s="99" t="s">
        <v>168</v>
      </c>
      <c r="D236" s="100">
        <v>0</v>
      </c>
      <c r="E236" s="100">
        <v>0</v>
      </c>
      <c r="F236" s="100">
        <v>0</v>
      </c>
      <c r="G236" s="100">
        <v>0</v>
      </c>
      <c r="H236" s="100">
        <v>0</v>
      </c>
      <c r="I236" s="100">
        <v>0</v>
      </c>
      <c r="J236" s="100">
        <v>0</v>
      </c>
      <c r="K236" s="100">
        <v>0</v>
      </c>
      <c r="L236" s="100">
        <v>0</v>
      </c>
      <c r="M236" s="100">
        <v>0</v>
      </c>
      <c r="N236" s="100">
        <v>0</v>
      </c>
      <c r="O236" s="100">
        <v>0</v>
      </c>
      <c r="P236" s="100">
        <v>0</v>
      </c>
      <c r="Q236" s="101" t="s">
        <v>121</v>
      </c>
      <c r="R236" s="410"/>
      <c r="S236" s="398"/>
    </row>
    <row r="237" spans="1:19" ht="23.25" customHeight="1" x14ac:dyDescent="0.2">
      <c r="A237" s="401"/>
      <c r="B237" s="408"/>
      <c r="C237" s="93" t="s">
        <v>143</v>
      </c>
      <c r="D237" s="94">
        <v>0</v>
      </c>
      <c r="E237" s="94">
        <v>0</v>
      </c>
      <c r="F237" s="94">
        <v>0</v>
      </c>
      <c r="G237" s="94">
        <v>0</v>
      </c>
      <c r="H237" s="94">
        <v>0</v>
      </c>
      <c r="I237" s="94">
        <v>0</v>
      </c>
      <c r="J237" s="94">
        <v>0</v>
      </c>
      <c r="K237" s="94">
        <v>0</v>
      </c>
      <c r="L237" s="94">
        <v>0</v>
      </c>
      <c r="M237" s="94">
        <v>0</v>
      </c>
      <c r="N237" s="94">
        <v>0</v>
      </c>
      <c r="O237" s="94">
        <v>0</v>
      </c>
      <c r="P237" s="94">
        <v>0</v>
      </c>
      <c r="Q237" s="95" t="s">
        <v>144</v>
      </c>
      <c r="R237" s="410"/>
      <c r="S237" s="398"/>
    </row>
    <row r="238" spans="1:19" ht="23.25" customHeight="1" x14ac:dyDescent="0.2">
      <c r="A238" s="401"/>
      <c r="B238" s="408"/>
      <c r="C238" s="156" t="s">
        <v>88</v>
      </c>
      <c r="D238" s="157">
        <f>SUM(D235:D237)</f>
        <v>29400</v>
      </c>
      <c r="E238" s="157">
        <f t="shared" ref="E238:P238" si="51">SUM(E235:E237)</f>
        <v>3000</v>
      </c>
      <c r="F238" s="157">
        <f t="shared" si="51"/>
        <v>32400</v>
      </c>
      <c r="G238" s="157">
        <f t="shared" si="51"/>
        <v>9600</v>
      </c>
      <c r="H238" s="157">
        <f t="shared" si="51"/>
        <v>7200</v>
      </c>
      <c r="I238" s="157">
        <f t="shared" si="51"/>
        <v>16800</v>
      </c>
      <c r="J238" s="157">
        <f t="shared" si="51"/>
        <v>39000</v>
      </c>
      <c r="K238" s="157">
        <f t="shared" si="51"/>
        <v>10200</v>
      </c>
      <c r="L238" s="157">
        <f t="shared" si="51"/>
        <v>49200</v>
      </c>
      <c r="M238" s="157">
        <f t="shared" si="51"/>
        <v>750</v>
      </c>
      <c r="N238" s="157">
        <f t="shared" si="51"/>
        <v>300</v>
      </c>
      <c r="O238" s="157">
        <f t="shared" si="51"/>
        <v>1050</v>
      </c>
      <c r="P238" s="157">
        <f t="shared" si="51"/>
        <v>50250</v>
      </c>
      <c r="Q238" s="158" t="s">
        <v>49</v>
      </c>
      <c r="R238" s="411"/>
      <c r="S238" s="398"/>
    </row>
    <row r="239" spans="1:19" ht="23.25" customHeight="1" x14ac:dyDescent="0.2">
      <c r="A239" s="401"/>
      <c r="B239" s="408" t="s">
        <v>89</v>
      </c>
      <c r="C239" s="96" t="s">
        <v>142</v>
      </c>
      <c r="D239" s="97">
        <v>0</v>
      </c>
      <c r="E239" s="97">
        <v>0</v>
      </c>
      <c r="F239" s="97">
        <v>0</v>
      </c>
      <c r="G239" s="97">
        <v>0</v>
      </c>
      <c r="H239" s="97">
        <v>0</v>
      </c>
      <c r="I239" s="97">
        <v>0</v>
      </c>
      <c r="J239" s="97">
        <v>0</v>
      </c>
      <c r="K239" s="97">
        <v>0</v>
      </c>
      <c r="L239" s="97">
        <v>0</v>
      </c>
      <c r="M239" s="97">
        <v>0</v>
      </c>
      <c r="N239" s="97">
        <v>0</v>
      </c>
      <c r="O239" s="97">
        <v>0</v>
      </c>
      <c r="P239" s="97">
        <v>0</v>
      </c>
      <c r="Q239" s="98" t="s">
        <v>120</v>
      </c>
      <c r="R239" s="412" t="s">
        <v>75</v>
      </c>
      <c r="S239" s="398"/>
    </row>
    <row r="240" spans="1:19" ht="23.25" customHeight="1" x14ac:dyDescent="0.2">
      <c r="A240" s="401"/>
      <c r="B240" s="408"/>
      <c r="C240" s="99" t="s">
        <v>168</v>
      </c>
      <c r="D240" s="100">
        <v>0</v>
      </c>
      <c r="E240" s="100">
        <v>0</v>
      </c>
      <c r="F240" s="100">
        <v>0</v>
      </c>
      <c r="G240" s="100">
        <v>0</v>
      </c>
      <c r="H240" s="100">
        <v>0</v>
      </c>
      <c r="I240" s="100">
        <v>0</v>
      </c>
      <c r="J240" s="100">
        <v>0</v>
      </c>
      <c r="K240" s="100">
        <v>0</v>
      </c>
      <c r="L240" s="100">
        <v>0</v>
      </c>
      <c r="M240" s="100">
        <v>0</v>
      </c>
      <c r="N240" s="100">
        <v>0</v>
      </c>
      <c r="O240" s="100">
        <v>0</v>
      </c>
      <c r="P240" s="100">
        <v>0</v>
      </c>
      <c r="Q240" s="101" t="s">
        <v>121</v>
      </c>
      <c r="R240" s="410"/>
      <c r="S240" s="398"/>
    </row>
    <row r="241" spans="1:35" ht="23.25" customHeight="1" x14ac:dyDescent="0.2">
      <c r="A241" s="401"/>
      <c r="B241" s="408"/>
      <c r="C241" s="93" t="s">
        <v>143</v>
      </c>
      <c r="D241" s="94">
        <v>0</v>
      </c>
      <c r="E241" s="94">
        <v>0</v>
      </c>
      <c r="F241" s="94">
        <v>0</v>
      </c>
      <c r="G241" s="94">
        <v>0</v>
      </c>
      <c r="H241" s="94">
        <v>0</v>
      </c>
      <c r="I241" s="94">
        <v>0</v>
      </c>
      <c r="J241" s="94">
        <v>0</v>
      </c>
      <c r="K241" s="94">
        <v>0</v>
      </c>
      <c r="L241" s="94">
        <v>0</v>
      </c>
      <c r="M241" s="94">
        <v>0</v>
      </c>
      <c r="N241" s="94">
        <v>0</v>
      </c>
      <c r="O241" s="94">
        <v>0</v>
      </c>
      <c r="P241" s="94">
        <v>0</v>
      </c>
      <c r="Q241" s="95" t="s">
        <v>144</v>
      </c>
      <c r="R241" s="410"/>
      <c r="S241" s="398"/>
    </row>
    <row r="242" spans="1:35" ht="23.25" customHeight="1" x14ac:dyDescent="0.2">
      <c r="A242" s="401"/>
      <c r="B242" s="408"/>
      <c r="C242" s="156" t="s">
        <v>88</v>
      </c>
      <c r="D242" s="157">
        <v>0</v>
      </c>
      <c r="E242" s="157">
        <v>0</v>
      </c>
      <c r="F242" s="157">
        <v>0</v>
      </c>
      <c r="G242" s="157">
        <v>0</v>
      </c>
      <c r="H242" s="157">
        <v>0</v>
      </c>
      <c r="I242" s="157">
        <v>0</v>
      </c>
      <c r="J242" s="157">
        <v>0</v>
      </c>
      <c r="K242" s="157">
        <v>0</v>
      </c>
      <c r="L242" s="157">
        <v>0</v>
      </c>
      <c r="M242" s="157">
        <v>0</v>
      </c>
      <c r="N242" s="157">
        <v>0</v>
      </c>
      <c r="O242" s="157">
        <v>0</v>
      </c>
      <c r="P242" s="157">
        <v>0</v>
      </c>
      <c r="Q242" s="158" t="s">
        <v>49</v>
      </c>
      <c r="R242" s="411"/>
      <c r="S242" s="398"/>
    </row>
    <row r="243" spans="1:35" ht="18.75" customHeight="1" x14ac:dyDescent="0.2">
      <c r="A243" s="401"/>
      <c r="B243" s="413" t="s">
        <v>88</v>
      </c>
      <c r="C243" s="96" t="s">
        <v>142</v>
      </c>
      <c r="D243" s="97">
        <f>D235+D239</f>
        <v>29400</v>
      </c>
      <c r="E243" s="97">
        <f t="shared" ref="E243:P243" si="52">E235+E239</f>
        <v>3000</v>
      </c>
      <c r="F243" s="97">
        <f t="shared" si="52"/>
        <v>32400</v>
      </c>
      <c r="G243" s="97">
        <f t="shared" si="52"/>
        <v>9600</v>
      </c>
      <c r="H243" s="97">
        <f t="shared" si="52"/>
        <v>7200</v>
      </c>
      <c r="I243" s="97">
        <f t="shared" si="52"/>
        <v>16800</v>
      </c>
      <c r="J243" s="97">
        <f t="shared" si="52"/>
        <v>39000</v>
      </c>
      <c r="K243" s="97">
        <f t="shared" si="52"/>
        <v>10200</v>
      </c>
      <c r="L243" s="97">
        <f t="shared" si="52"/>
        <v>49200</v>
      </c>
      <c r="M243" s="97">
        <f t="shared" si="52"/>
        <v>750</v>
      </c>
      <c r="N243" s="97">
        <f t="shared" si="52"/>
        <v>300</v>
      </c>
      <c r="O243" s="97">
        <f t="shared" si="52"/>
        <v>1050</v>
      </c>
      <c r="P243" s="97">
        <f t="shared" si="52"/>
        <v>50250</v>
      </c>
      <c r="Q243" s="155" t="s">
        <v>120</v>
      </c>
      <c r="R243" s="415" t="s">
        <v>49</v>
      </c>
      <c r="S243" s="398"/>
    </row>
    <row r="244" spans="1:35" ht="18.75" customHeight="1" x14ac:dyDescent="0.2">
      <c r="A244" s="401"/>
      <c r="B244" s="408"/>
      <c r="C244" s="99" t="s">
        <v>168</v>
      </c>
      <c r="D244" s="100">
        <f t="shared" ref="D244:P244" si="53">D236+D240</f>
        <v>0</v>
      </c>
      <c r="E244" s="100">
        <f t="shared" si="53"/>
        <v>0</v>
      </c>
      <c r="F244" s="100">
        <f t="shared" si="53"/>
        <v>0</v>
      </c>
      <c r="G244" s="100">
        <f t="shared" si="53"/>
        <v>0</v>
      </c>
      <c r="H244" s="100">
        <f t="shared" si="53"/>
        <v>0</v>
      </c>
      <c r="I244" s="100">
        <f t="shared" si="53"/>
        <v>0</v>
      </c>
      <c r="J244" s="100">
        <f t="shared" si="53"/>
        <v>0</v>
      </c>
      <c r="K244" s="100">
        <f t="shared" si="53"/>
        <v>0</v>
      </c>
      <c r="L244" s="100">
        <f t="shared" si="53"/>
        <v>0</v>
      </c>
      <c r="M244" s="100">
        <f t="shared" si="53"/>
        <v>0</v>
      </c>
      <c r="N244" s="100">
        <f t="shared" si="53"/>
        <v>0</v>
      </c>
      <c r="O244" s="100">
        <f t="shared" si="53"/>
        <v>0</v>
      </c>
      <c r="P244" s="100">
        <f t="shared" si="53"/>
        <v>0</v>
      </c>
      <c r="Q244" s="101" t="s">
        <v>121</v>
      </c>
      <c r="R244" s="410"/>
      <c r="S244" s="398"/>
    </row>
    <row r="245" spans="1:35" ht="18.75" customHeight="1" x14ac:dyDescent="0.2">
      <c r="A245" s="401"/>
      <c r="B245" s="408"/>
      <c r="C245" s="93" t="s">
        <v>143</v>
      </c>
      <c r="D245" s="94">
        <f t="shared" ref="D245:P245" si="54">D237+D241</f>
        <v>0</v>
      </c>
      <c r="E245" s="94">
        <f t="shared" si="54"/>
        <v>0</v>
      </c>
      <c r="F245" s="94">
        <f t="shared" si="54"/>
        <v>0</v>
      </c>
      <c r="G245" s="94">
        <f t="shared" si="54"/>
        <v>0</v>
      </c>
      <c r="H245" s="94">
        <f t="shared" si="54"/>
        <v>0</v>
      </c>
      <c r="I245" s="94">
        <f t="shared" si="54"/>
        <v>0</v>
      </c>
      <c r="J245" s="94">
        <f t="shared" si="54"/>
        <v>0</v>
      </c>
      <c r="K245" s="94">
        <f t="shared" si="54"/>
        <v>0</v>
      </c>
      <c r="L245" s="94">
        <f t="shared" si="54"/>
        <v>0</v>
      </c>
      <c r="M245" s="94">
        <f t="shared" si="54"/>
        <v>0</v>
      </c>
      <c r="N245" s="94">
        <f t="shared" si="54"/>
        <v>0</v>
      </c>
      <c r="O245" s="94">
        <f t="shared" si="54"/>
        <v>0</v>
      </c>
      <c r="P245" s="94">
        <f t="shared" si="54"/>
        <v>0</v>
      </c>
      <c r="Q245" s="95" t="s">
        <v>144</v>
      </c>
      <c r="R245" s="410"/>
      <c r="S245" s="398"/>
    </row>
    <row r="246" spans="1:35" ht="29.25" customHeight="1" thickBot="1" x14ac:dyDescent="0.25">
      <c r="A246" s="401"/>
      <c r="B246" s="414"/>
      <c r="C246" s="150" t="s">
        <v>88</v>
      </c>
      <c r="D246" s="151">
        <f>SUM(D243:D245)</f>
        <v>29400</v>
      </c>
      <c r="E246" s="151">
        <f t="shared" ref="E246:P246" si="55">SUM(E243:E245)</f>
        <v>3000</v>
      </c>
      <c r="F246" s="151">
        <f t="shared" si="55"/>
        <v>32400</v>
      </c>
      <c r="G246" s="151">
        <f t="shared" si="55"/>
        <v>9600</v>
      </c>
      <c r="H246" s="151">
        <f t="shared" si="55"/>
        <v>7200</v>
      </c>
      <c r="I246" s="151">
        <f t="shared" si="55"/>
        <v>16800</v>
      </c>
      <c r="J246" s="151">
        <f t="shared" si="55"/>
        <v>39000</v>
      </c>
      <c r="K246" s="151">
        <f t="shared" si="55"/>
        <v>10200</v>
      </c>
      <c r="L246" s="151">
        <f t="shared" si="55"/>
        <v>49200</v>
      </c>
      <c r="M246" s="151">
        <f t="shared" si="55"/>
        <v>750</v>
      </c>
      <c r="N246" s="151">
        <f t="shared" si="55"/>
        <v>300</v>
      </c>
      <c r="O246" s="151">
        <f t="shared" si="55"/>
        <v>1050</v>
      </c>
      <c r="P246" s="151">
        <f t="shared" si="55"/>
        <v>50250</v>
      </c>
      <c r="Q246" s="152" t="s">
        <v>49</v>
      </c>
      <c r="R246" s="416"/>
      <c r="S246" s="398"/>
    </row>
    <row r="247" spans="1:35" ht="29.25" customHeight="1" thickTop="1" x14ac:dyDescent="0.2">
      <c r="A247" s="229"/>
      <c r="B247" s="229"/>
      <c r="C247" s="230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2"/>
      <c r="R247" s="233"/>
      <c r="S247" s="233"/>
    </row>
    <row r="248" spans="1:35" ht="24.75" customHeight="1" x14ac:dyDescent="0.2">
      <c r="A248" s="170"/>
      <c r="B248" s="170"/>
      <c r="C248" s="171"/>
      <c r="D248" s="172"/>
      <c r="E248" s="172"/>
      <c r="F248" s="172"/>
      <c r="G248" s="172"/>
      <c r="H248" s="172"/>
      <c r="I248" s="172"/>
      <c r="J248" s="172"/>
      <c r="K248" s="172"/>
      <c r="L248" s="172"/>
      <c r="M248" s="172"/>
      <c r="N248" s="172"/>
      <c r="O248" s="172"/>
      <c r="P248" s="172"/>
      <c r="Q248" s="173"/>
      <c r="R248" s="174"/>
      <c r="S248" s="174"/>
    </row>
    <row r="249" spans="1:35" s="77" customFormat="1" ht="21" customHeight="1" x14ac:dyDescent="0.25">
      <c r="A249" s="367" t="s">
        <v>210</v>
      </c>
      <c r="B249" s="367"/>
      <c r="C249" s="367"/>
      <c r="D249" s="367"/>
      <c r="E249" s="367"/>
      <c r="F249" s="367"/>
      <c r="G249" s="367"/>
      <c r="H249" s="367"/>
      <c r="I249" s="367"/>
      <c r="J249" s="367"/>
      <c r="K249" s="367"/>
      <c r="L249" s="367"/>
      <c r="M249" s="367"/>
      <c r="N249" s="367"/>
      <c r="O249" s="367"/>
      <c r="P249" s="367"/>
      <c r="Q249" s="367"/>
      <c r="R249" s="367"/>
      <c r="S249" s="367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</row>
    <row r="250" spans="1:35" ht="21" customHeight="1" x14ac:dyDescent="0.2">
      <c r="A250" s="368" t="s">
        <v>211</v>
      </c>
      <c r="B250" s="368"/>
      <c r="C250" s="368"/>
      <c r="D250" s="368"/>
      <c r="E250" s="368"/>
      <c r="F250" s="368"/>
      <c r="G250" s="368"/>
      <c r="H250" s="368"/>
      <c r="I250" s="368"/>
      <c r="J250" s="368"/>
      <c r="K250" s="368"/>
      <c r="L250" s="368"/>
      <c r="M250" s="368"/>
      <c r="N250" s="368"/>
      <c r="O250" s="368"/>
      <c r="P250" s="368"/>
      <c r="Q250" s="368"/>
      <c r="R250" s="368"/>
      <c r="S250" s="368"/>
    </row>
    <row r="251" spans="1:35" ht="21" customHeight="1" thickBot="1" x14ac:dyDescent="0.25">
      <c r="A251" s="433" t="s">
        <v>194</v>
      </c>
      <c r="B251" s="433"/>
      <c r="C251" s="433"/>
      <c r="D251" s="433"/>
      <c r="E251" s="78"/>
      <c r="F251" s="78"/>
      <c r="G251" s="24"/>
      <c r="H251" s="24"/>
      <c r="I251" s="24"/>
      <c r="J251" s="24"/>
      <c r="K251" s="24"/>
      <c r="L251" s="24"/>
      <c r="M251" s="24"/>
      <c r="N251" s="369"/>
      <c r="O251" s="369"/>
      <c r="P251" s="424" t="s">
        <v>169</v>
      </c>
      <c r="Q251" s="424"/>
      <c r="R251" s="424"/>
      <c r="S251" s="424"/>
    </row>
    <row r="252" spans="1:35" ht="21" customHeight="1" thickTop="1" x14ac:dyDescent="0.2">
      <c r="A252" s="370" t="s">
        <v>19</v>
      </c>
      <c r="B252" s="373" t="s">
        <v>85</v>
      </c>
      <c r="C252" s="376" t="s">
        <v>124</v>
      </c>
      <c r="D252" s="379" t="s">
        <v>125</v>
      </c>
      <c r="E252" s="379"/>
      <c r="F252" s="379"/>
      <c r="G252" s="379"/>
      <c r="H252" s="379"/>
      <c r="I252" s="379"/>
      <c r="J252" s="379"/>
      <c r="K252" s="379"/>
      <c r="L252" s="379"/>
      <c r="M252" s="380" t="s">
        <v>126</v>
      </c>
      <c r="N252" s="380"/>
      <c r="O252" s="380"/>
      <c r="P252" s="382" t="s">
        <v>127</v>
      </c>
      <c r="Q252" s="385" t="s">
        <v>128</v>
      </c>
      <c r="R252" s="388" t="s">
        <v>70</v>
      </c>
      <c r="S252" s="388" t="s">
        <v>129</v>
      </c>
    </row>
    <row r="253" spans="1:35" ht="21" customHeight="1" x14ac:dyDescent="0.2">
      <c r="A253" s="371"/>
      <c r="B253" s="374"/>
      <c r="C253" s="377"/>
      <c r="D253" s="393" t="s">
        <v>130</v>
      </c>
      <c r="E253" s="393"/>
      <c r="F253" s="393"/>
      <c r="G253" s="393" t="s">
        <v>167</v>
      </c>
      <c r="H253" s="393"/>
      <c r="I253" s="393"/>
      <c r="J253" s="393" t="s">
        <v>91</v>
      </c>
      <c r="K253" s="393"/>
      <c r="L253" s="393"/>
      <c r="M253" s="381"/>
      <c r="N253" s="381"/>
      <c r="O253" s="381"/>
      <c r="P253" s="383"/>
      <c r="Q253" s="386"/>
      <c r="R253" s="389"/>
      <c r="S253" s="391"/>
    </row>
    <row r="254" spans="1:35" ht="21" customHeight="1" x14ac:dyDescent="0.2">
      <c r="A254" s="371"/>
      <c r="B254" s="374"/>
      <c r="C254" s="377"/>
      <c r="D254" s="145" t="s">
        <v>131</v>
      </c>
      <c r="E254" s="145" t="s">
        <v>132</v>
      </c>
      <c r="F254" s="145" t="s">
        <v>133</v>
      </c>
      <c r="G254" s="145" t="s">
        <v>131</v>
      </c>
      <c r="H254" s="145" t="s">
        <v>132</v>
      </c>
      <c r="I254" s="145" t="s">
        <v>76</v>
      </c>
      <c r="J254" s="145" t="s">
        <v>134</v>
      </c>
      <c r="K254" s="145" t="s">
        <v>132</v>
      </c>
      <c r="L254" s="145" t="s">
        <v>76</v>
      </c>
      <c r="M254" s="145" t="s">
        <v>131</v>
      </c>
      <c r="N254" s="145" t="s">
        <v>135</v>
      </c>
      <c r="O254" s="145" t="s">
        <v>76</v>
      </c>
      <c r="P254" s="384"/>
      <c r="Q254" s="386"/>
      <c r="R254" s="389"/>
      <c r="S254" s="391"/>
    </row>
    <row r="255" spans="1:35" ht="21" customHeight="1" x14ac:dyDescent="0.2">
      <c r="A255" s="371"/>
      <c r="B255" s="374"/>
      <c r="C255" s="377"/>
      <c r="D255" s="393" t="s">
        <v>136</v>
      </c>
      <c r="E255" s="393"/>
      <c r="F255" s="393"/>
      <c r="G255" s="393"/>
      <c r="H255" s="393"/>
      <c r="I255" s="393"/>
      <c r="J255" s="394" t="s">
        <v>49</v>
      </c>
      <c r="K255" s="394"/>
      <c r="L255" s="394"/>
      <c r="M255" s="394" t="s">
        <v>137</v>
      </c>
      <c r="N255" s="394"/>
      <c r="O255" s="394"/>
      <c r="P255" s="395" t="s">
        <v>49</v>
      </c>
      <c r="Q255" s="386"/>
      <c r="R255" s="389"/>
      <c r="S255" s="391"/>
    </row>
    <row r="256" spans="1:35" ht="21" customHeight="1" x14ac:dyDescent="0.2">
      <c r="A256" s="371"/>
      <c r="B256" s="374"/>
      <c r="C256" s="377"/>
      <c r="D256" s="393" t="s">
        <v>138</v>
      </c>
      <c r="E256" s="393"/>
      <c r="F256" s="393"/>
      <c r="G256" s="393" t="s">
        <v>139</v>
      </c>
      <c r="H256" s="393"/>
      <c r="I256" s="393"/>
      <c r="J256" s="381"/>
      <c r="K256" s="381"/>
      <c r="L256" s="381"/>
      <c r="M256" s="381"/>
      <c r="N256" s="381"/>
      <c r="O256" s="381"/>
      <c r="P256" s="383"/>
      <c r="Q256" s="386"/>
      <c r="R256" s="389"/>
      <c r="S256" s="391"/>
    </row>
    <row r="257" spans="1:19" ht="21" customHeight="1" thickBot="1" x14ac:dyDescent="0.25">
      <c r="A257" s="372"/>
      <c r="B257" s="375"/>
      <c r="C257" s="378"/>
      <c r="D257" s="146" t="s">
        <v>140</v>
      </c>
      <c r="E257" s="146" t="s">
        <v>141</v>
      </c>
      <c r="F257" s="146" t="s">
        <v>49</v>
      </c>
      <c r="G257" s="146" t="s">
        <v>140</v>
      </c>
      <c r="H257" s="146" t="s">
        <v>141</v>
      </c>
      <c r="I257" s="146" t="s">
        <v>49</v>
      </c>
      <c r="J257" s="146" t="s">
        <v>140</v>
      </c>
      <c r="K257" s="146" t="s">
        <v>141</v>
      </c>
      <c r="L257" s="146" t="s">
        <v>49</v>
      </c>
      <c r="M257" s="146" t="s">
        <v>140</v>
      </c>
      <c r="N257" s="146" t="s">
        <v>141</v>
      </c>
      <c r="O257" s="146" t="s">
        <v>49</v>
      </c>
      <c r="P257" s="396"/>
      <c r="Q257" s="387"/>
      <c r="R257" s="390"/>
      <c r="S257" s="392"/>
    </row>
    <row r="258" spans="1:19" ht="24.75" customHeight="1" thickTop="1" x14ac:dyDescent="0.2">
      <c r="A258" s="400" t="s">
        <v>40</v>
      </c>
      <c r="B258" s="407" t="s">
        <v>87</v>
      </c>
      <c r="C258" s="147" t="s">
        <v>142</v>
      </c>
      <c r="D258" s="148">
        <v>11160</v>
      </c>
      <c r="E258" s="148">
        <v>0</v>
      </c>
      <c r="F258" s="148">
        <v>11160</v>
      </c>
      <c r="G258" s="148">
        <v>61800</v>
      </c>
      <c r="H258" s="148">
        <v>0</v>
      </c>
      <c r="I258" s="148">
        <v>61800</v>
      </c>
      <c r="J258" s="148">
        <v>72960</v>
      </c>
      <c r="K258" s="148">
        <v>0</v>
      </c>
      <c r="L258" s="148">
        <v>72960</v>
      </c>
      <c r="M258" s="148">
        <v>4050</v>
      </c>
      <c r="N258" s="148">
        <v>0</v>
      </c>
      <c r="O258" s="148">
        <v>4050</v>
      </c>
      <c r="P258" s="148">
        <v>77010</v>
      </c>
      <c r="Q258" s="149" t="s">
        <v>120</v>
      </c>
      <c r="R258" s="409" t="s">
        <v>74</v>
      </c>
      <c r="S258" s="397" t="s">
        <v>41</v>
      </c>
    </row>
    <row r="259" spans="1:19" ht="24.75" customHeight="1" x14ac:dyDescent="0.2">
      <c r="A259" s="401"/>
      <c r="B259" s="408"/>
      <c r="C259" s="99" t="s">
        <v>168</v>
      </c>
      <c r="D259" s="100">
        <v>0</v>
      </c>
      <c r="E259" s="100">
        <v>0</v>
      </c>
      <c r="F259" s="100">
        <v>0</v>
      </c>
      <c r="G259" s="100">
        <v>0</v>
      </c>
      <c r="H259" s="100">
        <v>0</v>
      </c>
      <c r="I259" s="100">
        <v>0</v>
      </c>
      <c r="J259" s="100">
        <v>0</v>
      </c>
      <c r="K259" s="100">
        <v>0</v>
      </c>
      <c r="L259" s="100">
        <v>0</v>
      </c>
      <c r="M259" s="100">
        <v>0</v>
      </c>
      <c r="N259" s="100">
        <v>0</v>
      </c>
      <c r="O259" s="100">
        <v>0</v>
      </c>
      <c r="P259" s="100">
        <v>0</v>
      </c>
      <c r="Q259" s="101" t="s">
        <v>121</v>
      </c>
      <c r="R259" s="410"/>
      <c r="S259" s="398"/>
    </row>
    <row r="260" spans="1:19" ht="24.75" customHeight="1" x14ac:dyDescent="0.2">
      <c r="A260" s="401"/>
      <c r="B260" s="408"/>
      <c r="C260" s="93" t="s">
        <v>143</v>
      </c>
      <c r="D260" s="94">
        <v>0</v>
      </c>
      <c r="E260" s="94">
        <v>0</v>
      </c>
      <c r="F260" s="94">
        <v>0</v>
      </c>
      <c r="G260" s="94">
        <v>0</v>
      </c>
      <c r="H260" s="94">
        <v>0</v>
      </c>
      <c r="I260" s="94">
        <v>0</v>
      </c>
      <c r="J260" s="94">
        <v>0</v>
      </c>
      <c r="K260" s="94">
        <v>0</v>
      </c>
      <c r="L260" s="94">
        <v>0</v>
      </c>
      <c r="M260" s="94">
        <v>0</v>
      </c>
      <c r="N260" s="94">
        <v>0</v>
      </c>
      <c r="O260" s="94">
        <v>0</v>
      </c>
      <c r="P260" s="94">
        <v>0</v>
      </c>
      <c r="Q260" s="95" t="s">
        <v>144</v>
      </c>
      <c r="R260" s="410"/>
      <c r="S260" s="398"/>
    </row>
    <row r="261" spans="1:19" ht="24.75" customHeight="1" x14ac:dyDescent="0.2">
      <c r="A261" s="401"/>
      <c r="B261" s="408"/>
      <c r="C261" s="156" t="s">
        <v>88</v>
      </c>
      <c r="D261" s="157">
        <f>SUM(D258:D260)</f>
        <v>11160</v>
      </c>
      <c r="E261" s="157">
        <f t="shared" ref="E261:P261" si="56">SUM(E258:E260)</f>
        <v>0</v>
      </c>
      <c r="F261" s="157">
        <f t="shared" si="56"/>
        <v>11160</v>
      </c>
      <c r="G261" s="157">
        <f t="shared" si="56"/>
        <v>61800</v>
      </c>
      <c r="H261" s="157">
        <f t="shared" si="56"/>
        <v>0</v>
      </c>
      <c r="I261" s="157">
        <f t="shared" si="56"/>
        <v>61800</v>
      </c>
      <c r="J261" s="157">
        <f t="shared" si="56"/>
        <v>72960</v>
      </c>
      <c r="K261" s="157">
        <f t="shared" si="56"/>
        <v>0</v>
      </c>
      <c r="L261" s="157">
        <f t="shared" si="56"/>
        <v>72960</v>
      </c>
      <c r="M261" s="157">
        <f t="shared" si="56"/>
        <v>4050</v>
      </c>
      <c r="N261" s="157">
        <f t="shared" si="56"/>
        <v>0</v>
      </c>
      <c r="O261" s="157">
        <f t="shared" si="56"/>
        <v>4050</v>
      </c>
      <c r="P261" s="157">
        <f t="shared" si="56"/>
        <v>77010</v>
      </c>
      <c r="Q261" s="158" t="s">
        <v>49</v>
      </c>
      <c r="R261" s="411"/>
      <c r="S261" s="398"/>
    </row>
    <row r="262" spans="1:19" ht="24.75" customHeight="1" x14ac:dyDescent="0.2">
      <c r="A262" s="401"/>
      <c r="B262" s="408" t="s">
        <v>89</v>
      </c>
      <c r="C262" s="96" t="s">
        <v>142</v>
      </c>
      <c r="D262" s="97">
        <v>0</v>
      </c>
      <c r="E262" s="97">
        <v>0</v>
      </c>
      <c r="F262" s="97">
        <v>0</v>
      </c>
      <c r="G262" s="97">
        <v>0</v>
      </c>
      <c r="H262" s="97">
        <v>0</v>
      </c>
      <c r="I262" s="97">
        <v>0</v>
      </c>
      <c r="J262" s="97">
        <v>0</v>
      </c>
      <c r="K262" s="97">
        <v>0</v>
      </c>
      <c r="L262" s="97">
        <v>0</v>
      </c>
      <c r="M262" s="97">
        <v>0</v>
      </c>
      <c r="N262" s="97">
        <v>0</v>
      </c>
      <c r="O262" s="97">
        <v>0</v>
      </c>
      <c r="P262" s="97">
        <v>0</v>
      </c>
      <c r="Q262" s="98" t="s">
        <v>120</v>
      </c>
      <c r="R262" s="412" t="s">
        <v>75</v>
      </c>
      <c r="S262" s="398"/>
    </row>
    <row r="263" spans="1:19" ht="24.75" customHeight="1" x14ac:dyDescent="0.2">
      <c r="A263" s="401"/>
      <c r="B263" s="408"/>
      <c r="C263" s="99" t="s">
        <v>168</v>
      </c>
      <c r="D263" s="100">
        <v>0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01" t="s">
        <v>121</v>
      </c>
      <c r="R263" s="410"/>
      <c r="S263" s="398"/>
    </row>
    <row r="264" spans="1:19" ht="24.75" customHeight="1" x14ac:dyDescent="0.2">
      <c r="A264" s="401"/>
      <c r="B264" s="408"/>
      <c r="C264" s="93" t="s">
        <v>143</v>
      </c>
      <c r="D264" s="94">
        <v>0</v>
      </c>
      <c r="E264" s="94">
        <v>0</v>
      </c>
      <c r="F264" s="94">
        <v>0</v>
      </c>
      <c r="G264" s="94">
        <v>0</v>
      </c>
      <c r="H264" s="94">
        <v>0</v>
      </c>
      <c r="I264" s="94">
        <v>0</v>
      </c>
      <c r="J264" s="94">
        <v>0</v>
      </c>
      <c r="K264" s="94">
        <v>0</v>
      </c>
      <c r="L264" s="94">
        <v>0</v>
      </c>
      <c r="M264" s="94">
        <v>0</v>
      </c>
      <c r="N264" s="94">
        <v>0</v>
      </c>
      <c r="O264" s="94">
        <v>0</v>
      </c>
      <c r="P264" s="94">
        <v>0</v>
      </c>
      <c r="Q264" s="95" t="s">
        <v>144</v>
      </c>
      <c r="R264" s="410"/>
      <c r="S264" s="398"/>
    </row>
    <row r="265" spans="1:19" ht="24.75" customHeight="1" x14ac:dyDescent="0.2">
      <c r="A265" s="401"/>
      <c r="B265" s="408"/>
      <c r="C265" s="156" t="s">
        <v>88</v>
      </c>
      <c r="D265" s="157">
        <v>0</v>
      </c>
      <c r="E265" s="157">
        <v>0</v>
      </c>
      <c r="F265" s="157">
        <v>0</v>
      </c>
      <c r="G265" s="157">
        <v>0</v>
      </c>
      <c r="H265" s="157">
        <v>0</v>
      </c>
      <c r="I265" s="157">
        <v>0</v>
      </c>
      <c r="J265" s="157">
        <v>0</v>
      </c>
      <c r="K265" s="157">
        <v>0</v>
      </c>
      <c r="L265" s="157">
        <v>0</v>
      </c>
      <c r="M265" s="157">
        <v>0</v>
      </c>
      <c r="N265" s="157">
        <v>0</v>
      </c>
      <c r="O265" s="157">
        <v>0</v>
      </c>
      <c r="P265" s="157">
        <v>0</v>
      </c>
      <c r="Q265" s="158" t="s">
        <v>49</v>
      </c>
      <c r="R265" s="411"/>
      <c r="S265" s="398"/>
    </row>
    <row r="266" spans="1:19" ht="24.75" customHeight="1" x14ac:dyDescent="0.2">
      <c r="A266" s="401"/>
      <c r="B266" s="413" t="s">
        <v>88</v>
      </c>
      <c r="C266" s="96" t="s">
        <v>142</v>
      </c>
      <c r="D266" s="97">
        <f>D258+D262</f>
        <v>11160</v>
      </c>
      <c r="E266" s="97">
        <f t="shared" ref="E266:P266" si="57">E258+E262</f>
        <v>0</v>
      </c>
      <c r="F266" s="97">
        <f t="shared" si="57"/>
        <v>11160</v>
      </c>
      <c r="G266" s="97">
        <f t="shared" si="57"/>
        <v>61800</v>
      </c>
      <c r="H266" s="97">
        <f t="shared" si="57"/>
        <v>0</v>
      </c>
      <c r="I266" s="97">
        <f t="shared" si="57"/>
        <v>61800</v>
      </c>
      <c r="J266" s="97">
        <f t="shared" si="57"/>
        <v>72960</v>
      </c>
      <c r="K266" s="97">
        <f t="shared" si="57"/>
        <v>0</v>
      </c>
      <c r="L266" s="97">
        <f t="shared" si="57"/>
        <v>72960</v>
      </c>
      <c r="M266" s="97">
        <f t="shared" si="57"/>
        <v>4050</v>
      </c>
      <c r="N266" s="97">
        <f t="shared" si="57"/>
        <v>0</v>
      </c>
      <c r="O266" s="97">
        <f t="shared" si="57"/>
        <v>4050</v>
      </c>
      <c r="P266" s="97">
        <f t="shared" si="57"/>
        <v>77010</v>
      </c>
      <c r="Q266" s="98" t="s">
        <v>120</v>
      </c>
      <c r="R266" s="415" t="s">
        <v>49</v>
      </c>
      <c r="S266" s="398"/>
    </row>
    <row r="267" spans="1:19" ht="24.75" customHeight="1" x14ac:dyDescent="0.2">
      <c r="A267" s="401"/>
      <c r="B267" s="408"/>
      <c r="C267" s="99" t="s">
        <v>168</v>
      </c>
      <c r="D267" s="100">
        <f t="shared" ref="D267:P267" si="58">D259+D263</f>
        <v>0</v>
      </c>
      <c r="E267" s="100">
        <f t="shared" si="58"/>
        <v>0</v>
      </c>
      <c r="F267" s="100">
        <f t="shared" si="58"/>
        <v>0</v>
      </c>
      <c r="G267" s="100">
        <f t="shared" si="58"/>
        <v>0</v>
      </c>
      <c r="H267" s="100">
        <f t="shared" si="58"/>
        <v>0</v>
      </c>
      <c r="I267" s="100">
        <f t="shared" si="58"/>
        <v>0</v>
      </c>
      <c r="J267" s="100">
        <f t="shared" si="58"/>
        <v>0</v>
      </c>
      <c r="K267" s="100">
        <f t="shared" si="58"/>
        <v>0</v>
      </c>
      <c r="L267" s="100">
        <f t="shared" si="58"/>
        <v>0</v>
      </c>
      <c r="M267" s="100">
        <f t="shared" si="58"/>
        <v>0</v>
      </c>
      <c r="N267" s="100">
        <f t="shared" si="58"/>
        <v>0</v>
      </c>
      <c r="O267" s="100">
        <f t="shared" si="58"/>
        <v>0</v>
      </c>
      <c r="P267" s="100">
        <f t="shared" si="58"/>
        <v>0</v>
      </c>
      <c r="Q267" s="101" t="s">
        <v>121</v>
      </c>
      <c r="R267" s="410"/>
      <c r="S267" s="398"/>
    </row>
    <row r="268" spans="1:19" ht="24.75" customHeight="1" x14ac:dyDescent="0.2">
      <c r="A268" s="401"/>
      <c r="B268" s="408"/>
      <c r="C268" s="93" t="s">
        <v>143</v>
      </c>
      <c r="D268" s="94">
        <f t="shared" ref="D268:P268" si="59">D260+D264</f>
        <v>0</v>
      </c>
      <c r="E268" s="94">
        <f t="shared" si="59"/>
        <v>0</v>
      </c>
      <c r="F268" s="94">
        <f t="shared" si="59"/>
        <v>0</v>
      </c>
      <c r="G268" s="94">
        <f t="shared" si="59"/>
        <v>0</v>
      </c>
      <c r="H268" s="94">
        <f t="shared" si="59"/>
        <v>0</v>
      </c>
      <c r="I268" s="94">
        <f t="shared" si="59"/>
        <v>0</v>
      </c>
      <c r="J268" s="94">
        <f t="shared" si="59"/>
        <v>0</v>
      </c>
      <c r="K268" s="94">
        <f t="shared" si="59"/>
        <v>0</v>
      </c>
      <c r="L268" s="94">
        <f t="shared" si="59"/>
        <v>0</v>
      </c>
      <c r="M268" s="94">
        <f t="shared" si="59"/>
        <v>0</v>
      </c>
      <c r="N268" s="94">
        <f t="shared" si="59"/>
        <v>0</v>
      </c>
      <c r="O268" s="94">
        <f t="shared" si="59"/>
        <v>0</v>
      </c>
      <c r="P268" s="94">
        <f t="shared" si="59"/>
        <v>0</v>
      </c>
      <c r="Q268" s="95" t="s">
        <v>144</v>
      </c>
      <c r="R268" s="410"/>
      <c r="S268" s="398"/>
    </row>
    <row r="269" spans="1:19" ht="24.75" customHeight="1" thickBot="1" x14ac:dyDescent="0.25">
      <c r="A269" s="401"/>
      <c r="B269" s="414"/>
      <c r="C269" s="150" t="s">
        <v>88</v>
      </c>
      <c r="D269" s="151">
        <f>SUM(D266:D268)</f>
        <v>11160</v>
      </c>
      <c r="E269" s="151">
        <f t="shared" ref="E269:P269" si="60">SUM(E266:E268)</f>
        <v>0</v>
      </c>
      <c r="F269" s="151">
        <f t="shared" si="60"/>
        <v>11160</v>
      </c>
      <c r="G269" s="151">
        <f t="shared" si="60"/>
        <v>61800</v>
      </c>
      <c r="H269" s="151">
        <f t="shared" si="60"/>
        <v>0</v>
      </c>
      <c r="I269" s="151">
        <f t="shared" si="60"/>
        <v>61800</v>
      </c>
      <c r="J269" s="151">
        <f t="shared" si="60"/>
        <v>72960</v>
      </c>
      <c r="K269" s="151">
        <f t="shared" si="60"/>
        <v>0</v>
      </c>
      <c r="L269" s="151">
        <f t="shared" si="60"/>
        <v>72960</v>
      </c>
      <c r="M269" s="151">
        <f t="shared" si="60"/>
        <v>4050</v>
      </c>
      <c r="N269" s="151">
        <f t="shared" si="60"/>
        <v>0</v>
      </c>
      <c r="O269" s="151">
        <f t="shared" si="60"/>
        <v>4050</v>
      </c>
      <c r="P269" s="151">
        <f t="shared" si="60"/>
        <v>77010</v>
      </c>
      <c r="Q269" s="152" t="s">
        <v>49</v>
      </c>
      <c r="R269" s="416"/>
      <c r="S269" s="398"/>
    </row>
    <row r="270" spans="1:19" ht="24.75" customHeight="1" thickTop="1" x14ac:dyDescent="0.2">
      <c r="A270" s="229"/>
      <c r="B270" s="229"/>
      <c r="C270" s="230"/>
      <c r="D270" s="231"/>
      <c r="E270" s="231"/>
      <c r="F270" s="231"/>
      <c r="G270" s="231"/>
      <c r="H270" s="231"/>
      <c r="I270" s="231"/>
      <c r="J270" s="231"/>
      <c r="K270" s="231"/>
      <c r="L270" s="231"/>
      <c r="M270" s="231"/>
      <c r="N270" s="231"/>
      <c r="O270" s="231"/>
      <c r="P270" s="231"/>
      <c r="Q270" s="232"/>
      <c r="R270" s="233"/>
      <c r="S270" s="233"/>
    </row>
    <row r="271" spans="1:19" ht="21" customHeight="1" x14ac:dyDescent="0.2">
      <c r="A271" s="170"/>
      <c r="B271" s="170"/>
      <c r="C271" s="171"/>
      <c r="D271" s="172"/>
      <c r="E271" s="172"/>
      <c r="F271" s="172"/>
      <c r="G271" s="172"/>
      <c r="H271" s="172"/>
      <c r="I271" s="172"/>
      <c r="J271" s="172"/>
      <c r="K271" s="172"/>
      <c r="L271" s="172"/>
      <c r="M271" s="172"/>
      <c r="N271" s="172"/>
      <c r="O271" s="172"/>
      <c r="P271" s="172"/>
      <c r="Q271" s="173"/>
      <c r="R271" s="174"/>
      <c r="S271" s="174"/>
    </row>
    <row r="272" spans="1:19" ht="21" customHeight="1" x14ac:dyDescent="0.2">
      <c r="A272" s="367" t="s">
        <v>210</v>
      </c>
      <c r="B272" s="367"/>
      <c r="C272" s="367"/>
      <c r="D272" s="367"/>
      <c r="E272" s="367"/>
      <c r="F272" s="367"/>
      <c r="G272" s="367"/>
      <c r="H272" s="367"/>
      <c r="I272" s="367"/>
      <c r="J272" s="367"/>
      <c r="K272" s="367"/>
      <c r="L272" s="367"/>
      <c r="M272" s="367"/>
      <c r="N272" s="367"/>
      <c r="O272" s="367"/>
      <c r="P272" s="367"/>
      <c r="Q272" s="367"/>
      <c r="R272" s="367"/>
      <c r="S272" s="367"/>
    </row>
    <row r="273" spans="1:19" ht="21" customHeight="1" x14ac:dyDescent="0.2">
      <c r="A273" s="368" t="s">
        <v>211</v>
      </c>
      <c r="B273" s="368"/>
      <c r="C273" s="368"/>
      <c r="D273" s="368"/>
      <c r="E273" s="368"/>
      <c r="F273" s="368"/>
      <c r="G273" s="368"/>
      <c r="H273" s="368"/>
      <c r="I273" s="368"/>
      <c r="J273" s="368"/>
      <c r="K273" s="368"/>
      <c r="L273" s="368"/>
      <c r="M273" s="368"/>
      <c r="N273" s="368"/>
      <c r="O273" s="368"/>
      <c r="P273" s="368"/>
      <c r="Q273" s="368"/>
      <c r="R273" s="368"/>
      <c r="S273" s="368"/>
    </row>
    <row r="274" spans="1:19" ht="21" customHeight="1" thickBot="1" x14ac:dyDescent="0.25">
      <c r="A274" s="433" t="s">
        <v>194</v>
      </c>
      <c r="B274" s="433"/>
      <c r="C274" s="433"/>
      <c r="D274" s="433"/>
      <c r="E274" s="78"/>
      <c r="F274" s="78"/>
      <c r="G274" s="24"/>
      <c r="H274" s="24"/>
      <c r="I274" s="24"/>
      <c r="J274" s="24"/>
      <c r="K274" s="24"/>
      <c r="L274" s="24"/>
      <c r="M274" s="24"/>
      <c r="N274" s="369"/>
      <c r="O274" s="369"/>
      <c r="P274" s="424" t="s">
        <v>169</v>
      </c>
      <c r="Q274" s="424"/>
      <c r="R274" s="424"/>
      <c r="S274" s="424"/>
    </row>
    <row r="275" spans="1:19" ht="21" customHeight="1" thickTop="1" x14ac:dyDescent="0.2">
      <c r="A275" s="370" t="s">
        <v>19</v>
      </c>
      <c r="B275" s="373" t="s">
        <v>85</v>
      </c>
      <c r="C275" s="376" t="s">
        <v>124</v>
      </c>
      <c r="D275" s="379" t="s">
        <v>125</v>
      </c>
      <c r="E275" s="379"/>
      <c r="F275" s="379"/>
      <c r="G275" s="379"/>
      <c r="H275" s="379"/>
      <c r="I275" s="379"/>
      <c r="J275" s="379"/>
      <c r="K275" s="379"/>
      <c r="L275" s="379"/>
      <c r="M275" s="380" t="s">
        <v>126</v>
      </c>
      <c r="N275" s="380"/>
      <c r="O275" s="380"/>
      <c r="P275" s="382" t="s">
        <v>127</v>
      </c>
      <c r="Q275" s="385" t="s">
        <v>128</v>
      </c>
      <c r="R275" s="388" t="s">
        <v>70</v>
      </c>
      <c r="S275" s="388" t="s">
        <v>129</v>
      </c>
    </row>
    <row r="276" spans="1:19" ht="21" customHeight="1" x14ac:dyDescent="0.2">
      <c r="A276" s="371"/>
      <c r="B276" s="374"/>
      <c r="C276" s="377"/>
      <c r="D276" s="393" t="s">
        <v>130</v>
      </c>
      <c r="E276" s="393"/>
      <c r="F276" s="393"/>
      <c r="G276" s="393" t="s">
        <v>167</v>
      </c>
      <c r="H276" s="393"/>
      <c r="I276" s="393"/>
      <c r="J276" s="393" t="s">
        <v>91</v>
      </c>
      <c r="K276" s="393"/>
      <c r="L276" s="393"/>
      <c r="M276" s="381"/>
      <c r="N276" s="381"/>
      <c r="O276" s="381"/>
      <c r="P276" s="383"/>
      <c r="Q276" s="386"/>
      <c r="R276" s="389"/>
      <c r="S276" s="391"/>
    </row>
    <row r="277" spans="1:19" ht="21" customHeight="1" x14ac:dyDescent="0.2">
      <c r="A277" s="371"/>
      <c r="B277" s="374"/>
      <c r="C277" s="377"/>
      <c r="D277" s="145" t="s">
        <v>131</v>
      </c>
      <c r="E277" s="145" t="s">
        <v>132</v>
      </c>
      <c r="F277" s="145" t="s">
        <v>133</v>
      </c>
      <c r="G277" s="145" t="s">
        <v>131</v>
      </c>
      <c r="H277" s="145" t="s">
        <v>132</v>
      </c>
      <c r="I277" s="145" t="s">
        <v>76</v>
      </c>
      <c r="J277" s="145" t="s">
        <v>134</v>
      </c>
      <c r="K277" s="145" t="s">
        <v>132</v>
      </c>
      <c r="L277" s="145" t="s">
        <v>76</v>
      </c>
      <c r="M277" s="145" t="s">
        <v>131</v>
      </c>
      <c r="N277" s="145" t="s">
        <v>135</v>
      </c>
      <c r="O277" s="145" t="s">
        <v>76</v>
      </c>
      <c r="P277" s="384"/>
      <c r="Q277" s="386"/>
      <c r="R277" s="389"/>
      <c r="S277" s="391"/>
    </row>
    <row r="278" spans="1:19" ht="21" customHeight="1" x14ac:dyDescent="0.2">
      <c r="A278" s="371"/>
      <c r="B278" s="374"/>
      <c r="C278" s="377"/>
      <c r="D278" s="393" t="s">
        <v>136</v>
      </c>
      <c r="E278" s="393"/>
      <c r="F278" s="393"/>
      <c r="G278" s="393"/>
      <c r="H278" s="393"/>
      <c r="I278" s="393"/>
      <c r="J278" s="394" t="s">
        <v>49</v>
      </c>
      <c r="K278" s="394"/>
      <c r="L278" s="394"/>
      <c r="M278" s="394" t="s">
        <v>137</v>
      </c>
      <c r="N278" s="394"/>
      <c r="O278" s="394"/>
      <c r="P278" s="395" t="s">
        <v>49</v>
      </c>
      <c r="Q278" s="386"/>
      <c r="R278" s="389"/>
      <c r="S278" s="391"/>
    </row>
    <row r="279" spans="1:19" ht="21" customHeight="1" x14ac:dyDescent="0.2">
      <c r="A279" s="371"/>
      <c r="B279" s="374"/>
      <c r="C279" s="377"/>
      <c r="D279" s="393" t="s">
        <v>138</v>
      </c>
      <c r="E279" s="393"/>
      <c r="F279" s="393"/>
      <c r="G279" s="393" t="s">
        <v>139</v>
      </c>
      <c r="H279" s="393"/>
      <c r="I279" s="393"/>
      <c r="J279" s="381"/>
      <c r="K279" s="381"/>
      <c r="L279" s="381"/>
      <c r="M279" s="381"/>
      <c r="N279" s="381"/>
      <c r="O279" s="381"/>
      <c r="P279" s="383"/>
      <c r="Q279" s="386"/>
      <c r="R279" s="389"/>
      <c r="S279" s="391"/>
    </row>
    <row r="280" spans="1:19" ht="21" customHeight="1" thickBot="1" x14ac:dyDescent="0.25">
      <c r="A280" s="372"/>
      <c r="B280" s="375"/>
      <c r="C280" s="378"/>
      <c r="D280" s="146" t="s">
        <v>140</v>
      </c>
      <c r="E280" s="146" t="s">
        <v>141</v>
      </c>
      <c r="F280" s="146" t="s">
        <v>49</v>
      </c>
      <c r="G280" s="146" t="s">
        <v>140</v>
      </c>
      <c r="H280" s="146" t="s">
        <v>141</v>
      </c>
      <c r="I280" s="146" t="s">
        <v>49</v>
      </c>
      <c r="J280" s="146" t="s">
        <v>140</v>
      </c>
      <c r="K280" s="146" t="s">
        <v>141</v>
      </c>
      <c r="L280" s="146" t="s">
        <v>49</v>
      </c>
      <c r="M280" s="146" t="s">
        <v>140</v>
      </c>
      <c r="N280" s="146" t="s">
        <v>141</v>
      </c>
      <c r="O280" s="146" t="s">
        <v>49</v>
      </c>
      <c r="P280" s="396"/>
      <c r="Q280" s="387"/>
      <c r="R280" s="390"/>
      <c r="S280" s="392"/>
    </row>
    <row r="281" spans="1:19" ht="23.25" customHeight="1" thickTop="1" x14ac:dyDescent="0.2">
      <c r="A281" s="400" t="s">
        <v>42</v>
      </c>
      <c r="B281" s="407" t="s">
        <v>87</v>
      </c>
      <c r="C281" s="147" t="s">
        <v>142</v>
      </c>
      <c r="D281" s="148">
        <v>42600</v>
      </c>
      <c r="E281" s="148">
        <v>4200</v>
      </c>
      <c r="F281" s="148">
        <v>46800</v>
      </c>
      <c r="G281" s="148">
        <v>94200</v>
      </c>
      <c r="H281" s="148">
        <v>0</v>
      </c>
      <c r="I281" s="148">
        <v>94200</v>
      </c>
      <c r="J281" s="148">
        <v>136800</v>
      </c>
      <c r="K281" s="148">
        <v>4200</v>
      </c>
      <c r="L281" s="148">
        <v>141000</v>
      </c>
      <c r="M281" s="148">
        <v>0</v>
      </c>
      <c r="N281" s="148">
        <v>0</v>
      </c>
      <c r="O281" s="148">
        <v>0</v>
      </c>
      <c r="P281" s="148">
        <v>141000</v>
      </c>
      <c r="Q281" s="149" t="s">
        <v>120</v>
      </c>
      <c r="R281" s="409" t="s">
        <v>74</v>
      </c>
      <c r="S281" s="397" t="s">
        <v>43</v>
      </c>
    </row>
    <row r="282" spans="1:19" ht="23.25" customHeight="1" x14ac:dyDescent="0.2">
      <c r="A282" s="401"/>
      <c r="B282" s="408"/>
      <c r="C282" s="99" t="s">
        <v>168</v>
      </c>
      <c r="D282" s="100">
        <v>0</v>
      </c>
      <c r="E282" s="100">
        <v>0</v>
      </c>
      <c r="F282" s="100">
        <v>0</v>
      </c>
      <c r="G282" s="100">
        <v>0</v>
      </c>
      <c r="H282" s="100">
        <v>0</v>
      </c>
      <c r="I282" s="100">
        <v>0</v>
      </c>
      <c r="J282" s="100">
        <v>0</v>
      </c>
      <c r="K282" s="100">
        <v>0</v>
      </c>
      <c r="L282" s="100">
        <v>0</v>
      </c>
      <c r="M282" s="100">
        <v>0</v>
      </c>
      <c r="N282" s="100">
        <v>0</v>
      </c>
      <c r="O282" s="100">
        <v>0</v>
      </c>
      <c r="P282" s="100">
        <v>0</v>
      </c>
      <c r="Q282" s="101" t="s">
        <v>121</v>
      </c>
      <c r="R282" s="410"/>
      <c r="S282" s="398"/>
    </row>
    <row r="283" spans="1:19" ht="23.25" customHeight="1" x14ac:dyDescent="0.2">
      <c r="A283" s="401"/>
      <c r="B283" s="408"/>
      <c r="C283" s="93" t="s">
        <v>143</v>
      </c>
      <c r="D283" s="94">
        <v>0</v>
      </c>
      <c r="E283" s="94">
        <v>0</v>
      </c>
      <c r="F283" s="94">
        <v>0</v>
      </c>
      <c r="G283" s="94">
        <v>36350</v>
      </c>
      <c r="H283" s="94">
        <v>0</v>
      </c>
      <c r="I283" s="94">
        <v>36350</v>
      </c>
      <c r="J283" s="94">
        <v>36350</v>
      </c>
      <c r="K283" s="94">
        <v>0</v>
      </c>
      <c r="L283" s="94">
        <v>36350</v>
      </c>
      <c r="M283" s="94">
        <v>0</v>
      </c>
      <c r="N283" s="94">
        <v>0</v>
      </c>
      <c r="O283" s="94">
        <v>0</v>
      </c>
      <c r="P283" s="94">
        <v>36350</v>
      </c>
      <c r="Q283" s="95" t="s">
        <v>144</v>
      </c>
      <c r="R283" s="410"/>
      <c r="S283" s="398"/>
    </row>
    <row r="284" spans="1:19" ht="23.25" customHeight="1" x14ac:dyDescent="0.2">
      <c r="A284" s="401"/>
      <c r="B284" s="408"/>
      <c r="C284" s="156" t="s">
        <v>88</v>
      </c>
      <c r="D284" s="157">
        <f>SUM(D281:D283)</f>
        <v>42600</v>
      </c>
      <c r="E284" s="157">
        <f t="shared" ref="E284:P284" si="61">SUM(E281:E283)</f>
        <v>4200</v>
      </c>
      <c r="F284" s="157">
        <f t="shared" si="61"/>
        <v>46800</v>
      </c>
      <c r="G284" s="157">
        <f t="shared" si="61"/>
        <v>130550</v>
      </c>
      <c r="H284" s="157">
        <f t="shared" si="61"/>
        <v>0</v>
      </c>
      <c r="I284" s="157">
        <f t="shared" si="61"/>
        <v>130550</v>
      </c>
      <c r="J284" s="157">
        <f t="shared" si="61"/>
        <v>173150</v>
      </c>
      <c r="K284" s="157">
        <f t="shared" si="61"/>
        <v>4200</v>
      </c>
      <c r="L284" s="157">
        <f t="shared" si="61"/>
        <v>177350</v>
      </c>
      <c r="M284" s="157">
        <f t="shared" si="61"/>
        <v>0</v>
      </c>
      <c r="N284" s="157">
        <f t="shared" si="61"/>
        <v>0</v>
      </c>
      <c r="O284" s="157">
        <f t="shared" si="61"/>
        <v>0</v>
      </c>
      <c r="P284" s="157">
        <f t="shared" si="61"/>
        <v>177350</v>
      </c>
      <c r="Q284" s="158" t="s">
        <v>49</v>
      </c>
      <c r="R284" s="411"/>
      <c r="S284" s="398"/>
    </row>
    <row r="285" spans="1:19" ht="20.25" customHeight="1" x14ac:dyDescent="0.2">
      <c r="A285" s="401"/>
      <c r="B285" s="408" t="s">
        <v>89</v>
      </c>
      <c r="C285" s="96" t="s">
        <v>142</v>
      </c>
      <c r="D285" s="97">
        <v>0</v>
      </c>
      <c r="E285" s="97">
        <v>0</v>
      </c>
      <c r="F285" s="97">
        <v>0</v>
      </c>
      <c r="G285" s="97">
        <v>0</v>
      </c>
      <c r="H285" s="97">
        <v>0</v>
      </c>
      <c r="I285" s="97">
        <v>0</v>
      </c>
      <c r="J285" s="97">
        <v>0</v>
      </c>
      <c r="K285" s="97">
        <v>0</v>
      </c>
      <c r="L285" s="97">
        <v>0</v>
      </c>
      <c r="M285" s="97">
        <v>0</v>
      </c>
      <c r="N285" s="97">
        <v>0</v>
      </c>
      <c r="O285" s="97">
        <v>0</v>
      </c>
      <c r="P285" s="97">
        <v>0</v>
      </c>
      <c r="Q285" s="98" t="s">
        <v>120</v>
      </c>
      <c r="R285" s="412" t="s">
        <v>75</v>
      </c>
      <c r="S285" s="398"/>
    </row>
    <row r="286" spans="1:19" ht="20.25" customHeight="1" x14ac:dyDescent="0.2">
      <c r="A286" s="401"/>
      <c r="B286" s="408"/>
      <c r="C286" s="99" t="s">
        <v>168</v>
      </c>
      <c r="D286" s="100">
        <v>0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01" t="s">
        <v>121</v>
      </c>
      <c r="R286" s="410"/>
      <c r="S286" s="398"/>
    </row>
    <row r="287" spans="1:19" ht="20.25" customHeight="1" x14ac:dyDescent="0.2">
      <c r="A287" s="401"/>
      <c r="B287" s="408"/>
      <c r="C287" s="93" t="s">
        <v>143</v>
      </c>
      <c r="D287" s="94">
        <v>0</v>
      </c>
      <c r="E287" s="94">
        <v>0</v>
      </c>
      <c r="F287" s="94">
        <v>0</v>
      </c>
      <c r="G287" s="94">
        <v>0</v>
      </c>
      <c r="H287" s="94">
        <v>0</v>
      </c>
      <c r="I287" s="94">
        <v>0</v>
      </c>
      <c r="J287" s="94">
        <v>0</v>
      </c>
      <c r="K287" s="94">
        <v>0</v>
      </c>
      <c r="L287" s="94">
        <v>0</v>
      </c>
      <c r="M287" s="94">
        <v>0</v>
      </c>
      <c r="N287" s="94">
        <v>0</v>
      </c>
      <c r="O287" s="94">
        <v>0</v>
      </c>
      <c r="P287" s="94">
        <v>0</v>
      </c>
      <c r="Q287" s="95" t="s">
        <v>144</v>
      </c>
      <c r="R287" s="410"/>
      <c r="S287" s="398"/>
    </row>
    <row r="288" spans="1:19" ht="20.25" customHeight="1" x14ac:dyDescent="0.2">
      <c r="A288" s="401"/>
      <c r="B288" s="408"/>
      <c r="C288" s="156" t="s">
        <v>88</v>
      </c>
      <c r="D288" s="157">
        <v>0</v>
      </c>
      <c r="E288" s="157">
        <v>0</v>
      </c>
      <c r="F288" s="157">
        <v>0</v>
      </c>
      <c r="G288" s="157">
        <v>0</v>
      </c>
      <c r="H288" s="157">
        <v>0</v>
      </c>
      <c r="I288" s="157">
        <v>0</v>
      </c>
      <c r="J288" s="157">
        <v>0</v>
      </c>
      <c r="K288" s="157">
        <v>0</v>
      </c>
      <c r="L288" s="157">
        <v>0</v>
      </c>
      <c r="M288" s="157">
        <v>0</v>
      </c>
      <c r="N288" s="157">
        <v>0</v>
      </c>
      <c r="O288" s="157">
        <v>0</v>
      </c>
      <c r="P288" s="157">
        <v>0</v>
      </c>
      <c r="Q288" s="158" t="s">
        <v>49</v>
      </c>
      <c r="R288" s="411"/>
      <c r="S288" s="398"/>
    </row>
    <row r="289" spans="1:35" ht="20.25" customHeight="1" x14ac:dyDescent="0.2">
      <c r="A289" s="401"/>
      <c r="B289" s="413" t="s">
        <v>88</v>
      </c>
      <c r="C289" s="96" t="s">
        <v>142</v>
      </c>
      <c r="D289" s="97">
        <f>D281+D285</f>
        <v>42600</v>
      </c>
      <c r="E289" s="97">
        <f t="shared" ref="E289:P289" si="62">E281+E285</f>
        <v>4200</v>
      </c>
      <c r="F289" s="97">
        <f t="shared" si="62"/>
        <v>46800</v>
      </c>
      <c r="G289" s="97">
        <f t="shared" si="62"/>
        <v>94200</v>
      </c>
      <c r="H289" s="97">
        <f t="shared" si="62"/>
        <v>0</v>
      </c>
      <c r="I289" s="97">
        <f t="shared" si="62"/>
        <v>94200</v>
      </c>
      <c r="J289" s="97">
        <f t="shared" si="62"/>
        <v>136800</v>
      </c>
      <c r="K289" s="97">
        <f t="shared" si="62"/>
        <v>4200</v>
      </c>
      <c r="L289" s="97">
        <f t="shared" si="62"/>
        <v>141000</v>
      </c>
      <c r="M289" s="97">
        <f t="shared" si="62"/>
        <v>0</v>
      </c>
      <c r="N289" s="97">
        <f t="shared" si="62"/>
        <v>0</v>
      </c>
      <c r="O289" s="97">
        <f t="shared" si="62"/>
        <v>0</v>
      </c>
      <c r="P289" s="97">
        <f t="shared" si="62"/>
        <v>141000</v>
      </c>
      <c r="Q289" s="98" t="s">
        <v>120</v>
      </c>
      <c r="R289" s="415" t="s">
        <v>49</v>
      </c>
      <c r="S289" s="398"/>
    </row>
    <row r="290" spans="1:35" ht="20.25" customHeight="1" x14ac:dyDescent="0.2">
      <c r="A290" s="401"/>
      <c r="B290" s="408"/>
      <c r="C290" s="99" t="s">
        <v>168</v>
      </c>
      <c r="D290" s="100">
        <f t="shared" ref="D290:P290" si="63">D282+D286</f>
        <v>0</v>
      </c>
      <c r="E290" s="100">
        <f t="shared" si="63"/>
        <v>0</v>
      </c>
      <c r="F290" s="100">
        <f t="shared" si="63"/>
        <v>0</v>
      </c>
      <c r="G290" s="100">
        <f t="shared" si="63"/>
        <v>0</v>
      </c>
      <c r="H290" s="100">
        <f t="shared" si="63"/>
        <v>0</v>
      </c>
      <c r="I290" s="100">
        <f t="shared" si="63"/>
        <v>0</v>
      </c>
      <c r="J290" s="100">
        <f t="shared" si="63"/>
        <v>0</v>
      </c>
      <c r="K290" s="100">
        <f t="shared" si="63"/>
        <v>0</v>
      </c>
      <c r="L290" s="100">
        <f t="shared" si="63"/>
        <v>0</v>
      </c>
      <c r="M290" s="100">
        <f t="shared" si="63"/>
        <v>0</v>
      </c>
      <c r="N290" s="100">
        <f t="shared" si="63"/>
        <v>0</v>
      </c>
      <c r="O290" s="100">
        <f t="shared" si="63"/>
        <v>0</v>
      </c>
      <c r="P290" s="100">
        <f t="shared" si="63"/>
        <v>0</v>
      </c>
      <c r="Q290" s="101" t="s">
        <v>121</v>
      </c>
      <c r="R290" s="410"/>
      <c r="S290" s="398"/>
    </row>
    <row r="291" spans="1:35" ht="20.25" customHeight="1" x14ac:dyDescent="0.2">
      <c r="A291" s="401"/>
      <c r="B291" s="408"/>
      <c r="C291" s="93" t="s">
        <v>143</v>
      </c>
      <c r="D291" s="94">
        <f t="shared" ref="D291:P291" si="64">D283+D287</f>
        <v>0</v>
      </c>
      <c r="E291" s="94">
        <f t="shared" si="64"/>
        <v>0</v>
      </c>
      <c r="F291" s="94">
        <f t="shared" si="64"/>
        <v>0</v>
      </c>
      <c r="G291" s="94">
        <f t="shared" si="64"/>
        <v>36350</v>
      </c>
      <c r="H291" s="94">
        <f t="shared" si="64"/>
        <v>0</v>
      </c>
      <c r="I291" s="94">
        <f t="shared" si="64"/>
        <v>36350</v>
      </c>
      <c r="J291" s="94">
        <f t="shared" si="64"/>
        <v>36350</v>
      </c>
      <c r="K291" s="94">
        <f t="shared" si="64"/>
        <v>0</v>
      </c>
      <c r="L291" s="94">
        <f t="shared" si="64"/>
        <v>36350</v>
      </c>
      <c r="M291" s="94">
        <f t="shared" si="64"/>
        <v>0</v>
      </c>
      <c r="N291" s="94">
        <f t="shared" si="64"/>
        <v>0</v>
      </c>
      <c r="O291" s="94">
        <f t="shared" si="64"/>
        <v>0</v>
      </c>
      <c r="P291" s="94">
        <f t="shared" si="64"/>
        <v>36350</v>
      </c>
      <c r="Q291" s="95" t="s">
        <v>144</v>
      </c>
      <c r="R291" s="410"/>
      <c r="S291" s="398"/>
    </row>
    <row r="292" spans="1:35" ht="24.75" customHeight="1" thickBot="1" x14ac:dyDescent="0.25">
      <c r="A292" s="402"/>
      <c r="B292" s="417"/>
      <c r="C292" s="159" t="s">
        <v>88</v>
      </c>
      <c r="D292" s="160">
        <f>SUM(D289:D291)</f>
        <v>42600</v>
      </c>
      <c r="E292" s="160">
        <f t="shared" ref="E292:P292" si="65">SUM(E289:E291)</f>
        <v>4200</v>
      </c>
      <c r="F292" s="160">
        <f t="shared" si="65"/>
        <v>46800</v>
      </c>
      <c r="G292" s="160">
        <f t="shared" si="65"/>
        <v>130550</v>
      </c>
      <c r="H292" s="160">
        <f t="shared" si="65"/>
        <v>0</v>
      </c>
      <c r="I292" s="160">
        <f t="shared" si="65"/>
        <v>130550</v>
      </c>
      <c r="J292" s="160">
        <f t="shared" si="65"/>
        <v>173150</v>
      </c>
      <c r="K292" s="160">
        <f t="shared" si="65"/>
        <v>4200</v>
      </c>
      <c r="L292" s="160">
        <f t="shared" si="65"/>
        <v>177350</v>
      </c>
      <c r="M292" s="160">
        <f t="shared" si="65"/>
        <v>0</v>
      </c>
      <c r="N292" s="160">
        <f t="shared" si="65"/>
        <v>0</v>
      </c>
      <c r="O292" s="160">
        <f t="shared" si="65"/>
        <v>0</v>
      </c>
      <c r="P292" s="160">
        <f t="shared" si="65"/>
        <v>177350</v>
      </c>
      <c r="Q292" s="161" t="s">
        <v>49</v>
      </c>
      <c r="R292" s="418"/>
      <c r="S292" s="399"/>
    </row>
    <row r="293" spans="1:35" ht="24.75" customHeight="1" thickTop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35" ht="24" customHeight="1" x14ac:dyDescent="0.2">
      <c r="A294" s="170"/>
      <c r="B294" s="170"/>
      <c r="C294" s="171"/>
      <c r="D294" s="172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3"/>
      <c r="R294" s="174"/>
      <c r="S294" s="174"/>
    </row>
    <row r="295" spans="1:35" s="77" customFormat="1" ht="21" customHeight="1" x14ac:dyDescent="0.25">
      <c r="A295" s="367" t="s">
        <v>210</v>
      </c>
      <c r="B295" s="367"/>
      <c r="C295" s="367"/>
      <c r="D295" s="367"/>
      <c r="E295" s="367"/>
      <c r="F295" s="367"/>
      <c r="G295" s="367"/>
      <c r="H295" s="367"/>
      <c r="I295" s="367"/>
      <c r="J295" s="367"/>
      <c r="K295" s="367"/>
      <c r="L295" s="367"/>
      <c r="M295" s="367"/>
      <c r="N295" s="367"/>
      <c r="O295" s="367"/>
      <c r="P295" s="367"/>
      <c r="Q295" s="367"/>
      <c r="R295" s="367"/>
      <c r="S295" s="367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</row>
    <row r="296" spans="1:35" ht="21" customHeight="1" x14ac:dyDescent="0.2">
      <c r="A296" s="368" t="s">
        <v>211</v>
      </c>
      <c r="B296" s="368"/>
      <c r="C296" s="368"/>
      <c r="D296" s="368"/>
      <c r="E296" s="368"/>
      <c r="F296" s="368"/>
      <c r="G296" s="368"/>
      <c r="H296" s="368"/>
      <c r="I296" s="368"/>
      <c r="J296" s="368"/>
      <c r="K296" s="368"/>
      <c r="L296" s="368"/>
      <c r="M296" s="368"/>
      <c r="N296" s="368"/>
      <c r="O296" s="368"/>
      <c r="P296" s="368"/>
      <c r="Q296" s="368"/>
      <c r="R296" s="368"/>
      <c r="S296" s="368"/>
    </row>
    <row r="297" spans="1:35" ht="21" customHeight="1" thickBot="1" x14ac:dyDescent="0.25">
      <c r="A297" s="433" t="s">
        <v>194</v>
      </c>
      <c r="B297" s="433"/>
      <c r="C297" s="433"/>
      <c r="D297" s="433"/>
      <c r="E297" s="78"/>
      <c r="F297" s="78"/>
      <c r="G297" s="24"/>
      <c r="H297" s="24"/>
      <c r="I297" s="24"/>
      <c r="J297" s="24"/>
      <c r="K297" s="24"/>
      <c r="L297" s="24"/>
      <c r="M297" s="24"/>
      <c r="N297" s="369"/>
      <c r="O297" s="369"/>
      <c r="P297" s="424" t="s">
        <v>169</v>
      </c>
      <c r="Q297" s="424"/>
      <c r="R297" s="424"/>
      <c r="S297" s="424"/>
    </row>
    <row r="298" spans="1:35" ht="21" customHeight="1" thickTop="1" x14ac:dyDescent="0.2">
      <c r="A298" s="370" t="s">
        <v>19</v>
      </c>
      <c r="B298" s="373" t="s">
        <v>85</v>
      </c>
      <c r="C298" s="376" t="s">
        <v>124</v>
      </c>
      <c r="D298" s="379" t="s">
        <v>125</v>
      </c>
      <c r="E298" s="379"/>
      <c r="F298" s="379"/>
      <c r="G298" s="379"/>
      <c r="H298" s="379"/>
      <c r="I298" s="379"/>
      <c r="J298" s="379"/>
      <c r="K298" s="379"/>
      <c r="L298" s="379"/>
      <c r="M298" s="380" t="s">
        <v>126</v>
      </c>
      <c r="N298" s="380"/>
      <c r="O298" s="380"/>
      <c r="P298" s="382" t="s">
        <v>127</v>
      </c>
      <c r="Q298" s="385" t="s">
        <v>128</v>
      </c>
      <c r="R298" s="388" t="s">
        <v>70</v>
      </c>
      <c r="S298" s="388" t="s">
        <v>129</v>
      </c>
    </row>
    <row r="299" spans="1:35" ht="21" customHeight="1" x14ac:dyDescent="0.2">
      <c r="A299" s="371"/>
      <c r="B299" s="374"/>
      <c r="C299" s="377"/>
      <c r="D299" s="393" t="s">
        <v>130</v>
      </c>
      <c r="E299" s="393"/>
      <c r="F299" s="393"/>
      <c r="G299" s="393" t="s">
        <v>167</v>
      </c>
      <c r="H299" s="393"/>
      <c r="I299" s="393"/>
      <c r="J299" s="393" t="s">
        <v>91</v>
      </c>
      <c r="K299" s="393"/>
      <c r="L299" s="393"/>
      <c r="M299" s="381"/>
      <c r="N299" s="381"/>
      <c r="O299" s="381"/>
      <c r="P299" s="383"/>
      <c r="Q299" s="386"/>
      <c r="R299" s="389"/>
      <c r="S299" s="391"/>
    </row>
    <row r="300" spans="1:35" ht="21" customHeight="1" x14ac:dyDescent="0.2">
      <c r="A300" s="371"/>
      <c r="B300" s="374"/>
      <c r="C300" s="377"/>
      <c r="D300" s="145" t="s">
        <v>131</v>
      </c>
      <c r="E300" s="145" t="s">
        <v>132</v>
      </c>
      <c r="F300" s="145" t="s">
        <v>133</v>
      </c>
      <c r="G300" s="145" t="s">
        <v>131</v>
      </c>
      <c r="H300" s="145" t="s">
        <v>132</v>
      </c>
      <c r="I300" s="145" t="s">
        <v>76</v>
      </c>
      <c r="J300" s="145" t="s">
        <v>134</v>
      </c>
      <c r="K300" s="145" t="s">
        <v>132</v>
      </c>
      <c r="L300" s="145" t="s">
        <v>76</v>
      </c>
      <c r="M300" s="145" t="s">
        <v>131</v>
      </c>
      <c r="N300" s="145" t="s">
        <v>135</v>
      </c>
      <c r="O300" s="145" t="s">
        <v>76</v>
      </c>
      <c r="P300" s="384"/>
      <c r="Q300" s="386"/>
      <c r="R300" s="389"/>
      <c r="S300" s="391"/>
    </row>
    <row r="301" spans="1:35" ht="21" customHeight="1" x14ac:dyDescent="0.2">
      <c r="A301" s="371"/>
      <c r="B301" s="374"/>
      <c r="C301" s="377"/>
      <c r="D301" s="393" t="s">
        <v>136</v>
      </c>
      <c r="E301" s="393"/>
      <c r="F301" s="393"/>
      <c r="G301" s="393"/>
      <c r="H301" s="393"/>
      <c r="I301" s="393"/>
      <c r="J301" s="394" t="s">
        <v>49</v>
      </c>
      <c r="K301" s="394"/>
      <c r="L301" s="394"/>
      <c r="M301" s="394" t="s">
        <v>137</v>
      </c>
      <c r="N301" s="394"/>
      <c r="O301" s="394"/>
      <c r="P301" s="395" t="s">
        <v>49</v>
      </c>
      <c r="Q301" s="386"/>
      <c r="R301" s="389"/>
      <c r="S301" s="391"/>
    </row>
    <row r="302" spans="1:35" ht="21" customHeight="1" x14ac:dyDescent="0.2">
      <c r="A302" s="371"/>
      <c r="B302" s="374"/>
      <c r="C302" s="377"/>
      <c r="D302" s="393" t="s">
        <v>138</v>
      </c>
      <c r="E302" s="393"/>
      <c r="F302" s="393"/>
      <c r="G302" s="393" t="s">
        <v>139</v>
      </c>
      <c r="H302" s="393"/>
      <c r="I302" s="393"/>
      <c r="J302" s="381"/>
      <c r="K302" s="381"/>
      <c r="L302" s="381"/>
      <c r="M302" s="381"/>
      <c r="N302" s="381"/>
      <c r="O302" s="381"/>
      <c r="P302" s="383"/>
      <c r="Q302" s="386"/>
      <c r="R302" s="389"/>
      <c r="S302" s="391"/>
    </row>
    <row r="303" spans="1:35" ht="21" customHeight="1" thickBot="1" x14ac:dyDescent="0.25">
      <c r="A303" s="372"/>
      <c r="B303" s="375"/>
      <c r="C303" s="378"/>
      <c r="D303" s="146" t="s">
        <v>140</v>
      </c>
      <c r="E303" s="146" t="s">
        <v>141</v>
      </c>
      <c r="F303" s="146" t="s">
        <v>49</v>
      </c>
      <c r="G303" s="146" t="s">
        <v>140</v>
      </c>
      <c r="H303" s="146" t="s">
        <v>141</v>
      </c>
      <c r="I303" s="146" t="s">
        <v>49</v>
      </c>
      <c r="J303" s="146" t="s">
        <v>140</v>
      </c>
      <c r="K303" s="146" t="s">
        <v>141</v>
      </c>
      <c r="L303" s="146" t="s">
        <v>49</v>
      </c>
      <c r="M303" s="146" t="s">
        <v>140</v>
      </c>
      <c r="N303" s="146" t="s">
        <v>141</v>
      </c>
      <c r="O303" s="146" t="s">
        <v>49</v>
      </c>
      <c r="P303" s="396"/>
      <c r="Q303" s="387"/>
      <c r="R303" s="390"/>
      <c r="S303" s="392"/>
    </row>
    <row r="304" spans="1:35" ht="24.75" customHeight="1" thickTop="1" x14ac:dyDescent="0.2">
      <c r="A304" s="400" t="s">
        <v>44</v>
      </c>
      <c r="B304" s="407" t="s">
        <v>87</v>
      </c>
      <c r="C304" s="147" t="s">
        <v>142</v>
      </c>
      <c r="D304" s="148">
        <v>34800</v>
      </c>
      <c r="E304" s="148">
        <v>0</v>
      </c>
      <c r="F304" s="148">
        <v>34800</v>
      </c>
      <c r="G304" s="148">
        <v>38400</v>
      </c>
      <c r="H304" s="148">
        <v>0</v>
      </c>
      <c r="I304" s="148">
        <v>38400</v>
      </c>
      <c r="J304" s="148">
        <v>73200</v>
      </c>
      <c r="K304" s="148">
        <v>0</v>
      </c>
      <c r="L304" s="148">
        <v>73200</v>
      </c>
      <c r="M304" s="148">
        <v>0</v>
      </c>
      <c r="N304" s="148">
        <v>0</v>
      </c>
      <c r="O304" s="148">
        <v>0</v>
      </c>
      <c r="P304" s="148">
        <v>73200</v>
      </c>
      <c r="Q304" s="149" t="s">
        <v>120</v>
      </c>
      <c r="R304" s="409" t="s">
        <v>74</v>
      </c>
      <c r="S304" s="397"/>
    </row>
    <row r="305" spans="1:19" ht="24.75" customHeight="1" x14ac:dyDescent="0.2">
      <c r="A305" s="401"/>
      <c r="B305" s="408"/>
      <c r="C305" s="99" t="s">
        <v>168</v>
      </c>
      <c r="D305" s="100">
        <v>0</v>
      </c>
      <c r="E305" s="100">
        <v>0</v>
      </c>
      <c r="F305" s="100">
        <v>0</v>
      </c>
      <c r="G305" s="100">
        <v>0</v>
      </c>
      <c r="H305" s="100">
        <v>0</v>
      </c>
      <c r="I305" s="100">
        <v>0</v>
      </c>
      <c r="J305" s="100">
        <v>0</v>
      </c>
      <c r="K305" s="100">
        <v>0</v>
      </c>
      <c r="L305" s="100">
        <v>0</v>
      </c>
      <c r="M305" s="100">
        <v>0</v>
      </c>
      <c r="N305" s="100">
        <v>0</v>
      </c>
      <c r="O305" s="100">
        <v>0</v>
      </c>
      <c r="P305" s="100">
        <v>0</v>
      </c>
      <c r="Q305" s="101" t="s">
        <v>121</v>
      </c>
      <c r="R305" s="410"/>
      <c r="S305" s="398" t="s">
        <v>81</v>
      </c>
    </row>
    <row r="306" spans="1:19" ht="24.75" customHeight="1" x14ac:dyDescent="0.2">
      <c r="A306" s="401"/>
      <c r="B306" s="408"/>
      <c r="C306" s="93" t="s">
        <v>143</v>
      </c>
      <c r="D306" s="94">
        <v>0</v>
      </c>
      <c r="E306" s="94">
        <v>0</v>
      </c>
      <c r="F306" s="94">
        <v>0</v>
      </c>
      <c r="G306" s="94">
        <v>0</v>
      </c>
      <c r="H306" s="94">
        <v>0</v>
      </c>
      <c r="I306" s="94">
        <v>0</v>
      </c>
      <c r="J306" s="94">
        <v>0</v>
      </c>
      <c r="K306" s="94">
        <v>0</v>
      </c>
      <c r="L306" s="94">
        <v>0</v>
      </c>
      <c r="M306" s="94">
        <v>0</v>
      </c>
      <c r="N306" s="94">
        <v>0</v>
      </c>
      <c r="O306" s="94">
        <v>0</v>
      </c>
      <c r="P306" s="94">
        <v>0</v>
      </c>
      <c r="Q306" s="95" t="s">
        <v>144</v>
      </c>
      <c r="R306" s="410"/>
      <c r="S306" s="398"/>
    </row>
    <row r="307" spans="1:19" ht="24.75" customHeight="1" x14ac:dyDescent="0.2">
      <c r="A307" s="401"/>
      <c r="B307" s="408"/>
      <c r="C307" s="156" t="s">
        <v>88</v>
      </c>
      <c r="D307" s="157">
        <f>SUM(D304:D306)</f>
        <v>34800</v>
      </c>
      <c r="E307" s="157">
        <f t="shared" ref="E307:P307" si="66">SUM(E304:E306)</f>
        <v>0</v>
      </c>
      <c r="F307" s="157">
        <f t="shared" si="66"/>
        <v>34800</v>
      </c>
      <c r="G307" s="157">
        <f t="shared" si="66"/>
        <v>38400</v>
      </c>
      <c r="H307" s="157">
        <f t="shared" si="66"/>
        <v>0</v>
      </c>
      <c r="I307" s="157">
        <f t="shared" si="66"/>
        <v>38400</v>
      </c>
      <c r="J307" s="157">
        <f t="shared" si="66"/>
        <v>73200</v>
      </c>
      <c r="K307" s="157">
        <f t="shared" si="66"/>
        <v>0</v>
      </c>
      <c r="L307" s="157">
        <f t="shared" si="66"/>
        <v>73200</v>
      </c>
      <c r="M307" s="157">
        <f t="shared" si="66"/>
        <v>0</v>
      </c>
      <c r="N307" s="157">
        <f t="shared" si="66"/>
        <v>0</v>
      </c>
      <c r="O307" s="157">
        <f t="shared" si="66"/>
        <v>0</v>
      </c>
      <c r="P307" s="157">
        <f t="shared" si="66"/>
        <v>73200</v>
      </c>
      <c r="Q307" s="158" t="s">
        <v>49</v>
      </c>
      <c r="R307" s="411"/>
      <c r="S307" s="398"/>
    </row>
    <row r="308" spans="1:19" ht="24.75" customHeight="1" x14ac:dyDescent="0.2">
      <c r="A308" s="401"/>
      <c r="B308" s="408" t="s">
        <v>89</v>
      </c>
      <c r="C308" s="96" t="s">
        <v>142</v>
      </c>
      <c r="D308" s="97">
        <v>0</v>
      </c>
      <c r="E308" s="97">
        <v>0</v>
      </c>
      <c r="F308" s="97">
        <v>0</v>
      </c>
      <c r="G308" s="97">
        <v>0</v>
      </c>
      <c r="H308" s="97">
        <v>0</v>
      </c>
      <c r="I308" s="97">
        <v>0</v>
      </c>
      <c r="J308" s="97">
        <v>0</v>
      </c>
      <c r="K308" s="97">
        <v>0</v>
      </c>
      <c r="L308" s="97">
        <v>0</v>
      </c>
      <c r="M308" s="97">
        <v>0</v>
      </c>
      <c r="N308" s="97">
        <v>0</v>
      </c>
      <c r="O308" s="97">
        <v>0</v>
      </c>
      <c r="P308" s="97">
        <v>0</v>
      </c>
      <c r="Q308" s="98" t="s">
        <v>120</v>
      </c>
      <c r="R308" s="412" t="s">
        <v>75</v>
      </c>
      <c r="S308" s="398"/>
    </row>
    <row r="309" spans="1:19" ht="24.75" customHeight="1" x14ac:dyDescent="0.2">
      <c r="A309" s="401"/>
      <c r="B309" s="408"/>
      <c r="C309" s="99" t="s">
        <v>168</v>
      </c>
      <c r="D309" s="100">
        <v>0</v>
      </c>
      <c r="E309" s="100">
        <v>0</v>
      </c>
      <c r="F309" s="100">
        <v>0</v>
      </c>
      <c r="G309" s="100">
        <v>0</v>
      </c>
      <c r="H309" s="100">
        <v>0</v>
      </c>
      <c r="I309" s="100">
        <v>0</v>
      </c>
      <c r="J309" s="100">
        <v>0</v>
      </c>
      <c r="K309" s="100">
        <v>0</v>
      </c>
      <c r="L309" s="100">
        <v>0</v>
      </c>
      <c r="M309" s="100">
        <v>0</v>
      </c>
      <c r="N309" s="100">
        <v>0</v>
      </c>
      <c r="O309" s="100">
        <v>0</v>
      </c>
      <c r="P309" s="100">
        <v>0</v>
      </c>
      <c r="Q309" s="101" t="s">
        <v>121</v>
      </c>
      <c r="R309" s="410"/>
      <c r="S309" s="398"/>
    </row>
    <row r="310" spans="1:19" ht="24.75" customHeight="1" x14ac:dyDescent="0.2">
      <c r="A310" s="401"/>
      <c r="B310" s="408"/>
      <c r="C310" s="93" t="s">
        <v>143</v>
      </c>
      <c r="D310" s="94">
        <v>0</v>
      </c>
      <c r="E310" s="94">
        <v>0</v>
      </c>
      <c r="F310" s="94">
        <v>0</v>
      </c>
      <c r="G310" s="94">
        <v>0</v>
      </c>
      <c r="H310" s="94">
        <v>0</v>
      </c>
      <c r="I310" s="94">
        <v>0</v>
      </c>
      <c r="J310" s="94">
        <v>0</v>
      </c>
      <c r="K310" s="94">
        <v>0</v>
      </c>
      <c r="L310" s="94">
        <v>0</v>
      </c>
      <c r="M310" s="94">
        <v>0</v>
      </c>
      <c r="N310" s="94">
        <v>0</v>
      </c>
      <c r="O310" s="94">
        <v>0</v>
      </c>
      <c r="P310" s="94">
        <v>0</v>
      </c>
      <c r="Q310" s="95" t="s">
        <v>144</v>
      </c>
      <c r="R310" s="410"/>
      <c r="S310" s="398"/>
    </row>
    <row r="311" spans="1:19" ht="24.75" customHeight="1" x14ac:dyDescent="0.2">
      <c r="A311" s="401"/>
      <c r="B311" s="408"/>
      <c r="C311" s="156" t="s">
        <v>88</v>
      </c>
      <c r="D311" s="157">
        <v>0</v>
      </c>
      <c r="E311" s="157">
        <v>0</v>
      </c>
      <c r="F311" s="157">
        <v>0</v>
      </c>
      <c r="G311" s="157">
        <v>0</v>
      </c>
      <c r="H311" s="157">
        <v>0</v>
      </c>
      <c r="I311" s="157">
        <v>0</v>
      </c>
      <c r="J311" s="157">
        <v>0</v>
      </c>
      <c r="K311" s="157">
        <v>0</v>
      </c>
      <c r="L311" s="157">
        <v>0</v>
      </c>
      <c r="M311" s="157">
        <v>0</v>
      </c>
      <c r="N311" s="157">
        <v>0</v>
      </c>
      <c r="O311" s="157">
        <v>0</v>
      </c>
      <c r="P311" s="157">
        <v>0</v>
      </c>
      <c r="Q311" s="158" t="s">
        <v>49</v>
      </c>
      <c r="R311" s="411"/>
      <c r="S311" s="398"/>
    </row>
    <row r="312" spans="1:19" ht="24.75" customHeight="1" x14ac:dyDescent="0.2">
      <c r="A312" s="401"/>
      <c r="B312" s="413" t="s">
        <v>88</v>
      </c>
      <c r="C312" s="96" t="s">
        <v>142</v>
      </c>
      <c r="D312" s="97">
        <f>D304+D308</f>
        <v>34800</v>
      </c>
      <c r="E312" s="97">
        <f t="shared" ref="E312:P312" si="67">E304+E308</f>
        <v>0</v>
      </c>
      <c r="F312" s="97">
        <f t="shared" si="67"/>
        <v>34800</v>
      </c>
      <c r="G312" s="97">
        <f t="shared" si="67"/>
        <v>38400</v>
      </c>
      <c r="H312" s="97">
        <f t="shared" si="67"/>
        <v>0</v>
      </c>
      <c r="I312" s="97">
        <f t="shared" si="67"/>
        <v>38400</v>
      </c>
      <c r="J312" s="97">
        <f t="shared" si="67"/>
        <v>73200</v>
      </c>
      <c r="K312" s="97">
        <f t="shared" si="67"/>
        <v>0</v>
      </c>
      <c r="L312" s="97">
        <f t="shared" si="67"/>
        <v>73200</v>
      </c>
      <c r="M312" s="97">
        <f t="shared" si="67"/>
        <v>0</v>
      </c>
      <c r="N312" s="97">
        <f t="shared" si="67"/>
        <v>0</v>
      </c>
      <c r="O312" s="97">
        <f t="shared" si="67"/>
        <v>0</v>
      </c>
      <c r="P312" s="97">
        <f t="shared" si="67"/>
        <v>73200</v>
      </c>
      <c r="Q312" s="98" t="s">
        <v>120</v>
      </c>
      <c r="R312" s="415" t="s">
        <v>49</v>
      </c>
      <c r="S312" s="398"/>
    </row>
    <row r="313" spans="1:19" ht="24.75" customHeight="1" x14ac:dyDescent="0.2">
      <c r="A313" s="401"/>
      <c r="B313" s="408"/>
      <c r="C313" s="99" t="s">
        <v>168</v>
      </c>
      <c r="D313" s="100">
        <f t="shared" ref="D313:P313" si="68">D305+D309</f>
        <v>0</v>
      </c>
      <c r="E313" s="100">
        <f t="shared" si="68"/>
        <v>0</v>
      </c>
      <c r="F313" s="100">
        <f t="shared" si="68"/>
        <v>0</v>
      </c>
      <c r="G313" s="100">
        <f t="shared" si="68"/>
        <v>0</v>
      </c>
      <c r="H313" s="100">
        <f t="shared" si="68"/>
        <v>0</v>
      </c>
      <c r="I313" s="100">
        <f t="shared" si="68"/>
        <v>0</v>
      </c>
      <c r="J313" s="100">
        <f t="shared" si="68"/>
        <v>0</v>
      </c>
      <c r="K313" s="100">
        <f t="shared" si="68"/>
        <v>0</v>
      </c>
      <c r="L313" s="100">
        <f t="shared" si="68"/>
        <v>0</v>
      </c>
      <c r="M313" s="100">
        <f t="shared" si="68"/>
        <v>0</v>
      </c>
      <c r="N313" s="100">
        <f t="shared" si="68"/>
        <v>0</v>
      </c>
      <c r="O313" s="100">
        <f t="shared" si="68"/>
        <v>0</v>
      </c>
      <c r="P313" s="100">
        <f t="shared" si="68"/>
        <v>0</v>
      </c>
      <c r="Q313" s="101" t="s">
        <v>121</v>
      </c>
      <c r="R313" s="410"/>
      <c r="S313" s="398"/>
    </row>
    <row r="314" spans="1:19" ht="24.75" customHeight="1" x14ac:dyDescent="0.2">
      <c r="A314" s="401"/>
      <c r="B314" s="408"/>
      <c r="C314" s="93" t="s">
        <v>143</v>
      </c>
      <c r="D314" s="94">
        <f t="shared" ref="D314:P314" si="69">D306+D310</f>
        <v>0</v>
      </c>
      <c r="E314" s="94">
        <f t="shared" si="69"/>
        <v>0</v>
      </c>
      <c r="F314" s="94">
        <f t="shared" si="69"/>
        <v>0</v>
      </c>
      <c r="G314" s="94">
        <f t="shared" si="69"/>
        <v>0</v>
      </c>
      <c r="H314" s="94">
        <f t="shared" si="69"/>
        <v>0</v>
      </c>
      <c r="I314" s="94">
        <f t="shared" si="69"/>
        <v>0</v>
      </c>
      <c r="J314" s="94">
        <f t="shared" si="69"/>
        <v>0</v>
      </c>
      <c r="K314" s="94">
        <f t="shared" si="69"/>
        <v>0</v>
      </c>
      <c r="L314" s="94">
        <f t="shared" si="69"/>
        <v>0</v>
      </c>
      <c r="M314" s="94">
        <f t="shared" si="69"/>
        <v>0</v>
      </c>
      <c r="N314" s="94">
        <f t="shared" si="69"/>
        <v>0</v>
      </c>
      <c r="O314" s="94">
        <f t="shared" si="69"/>
        <v>0</v>
      </c>
      <c r="P314" s="94">
        <f t="shared" si="69"/>
        <v>0</v>
      </c>
      <c r="Q314" s="95" t="s">
        <v>144</v>
      </c>
      <c r="R314" s="410"/>
      <c r="S314" s="398"/>
    </row>
    <row r="315" spans="1:19" ht="24.75" customHeight="1" thickBot="1" x14ac:dyDescent="0.25">
      <c r="A315" s="401"/>
      <c r="B315" s="414"/>
      <c r="C315" s="150" t="s">
        <v>88</v>
      </c>
      <c r="D315" s="151">
        <f>SUM(D312:D314)</f>
        <v>34800</v>
      </c>
      <c r="E315" s="151">
        <f t="shared" ref="E315:P315" si="70">SUM(E312:E314)</f>
        <v>0</v>
      </c>
      <c r="F315" s="151">
        <f t="shared" si="70"/>
        <v>34800</v>
      </c>
      <c r="G315" s="151">
        <f t="shared" si="70"/>
        <v>38400</v>
      </c>
      <c r="H315" s="151">
        <f t="shared" si="70"/>
        <v>0</v>
      </c>
      <c r="I315" s="151">
        <f t="shared" si="70"/>
        <v>38400</v>
      </c>
      <c r="J315" s="151">
        <f t="shared" si="70"/>
        <v>73200</v>
      </c>
      <c r="K315" s="151">
        <f t="shared" si="70"/>
        <v>0</v>
      </c>
      <c r="L315" s="151">
        <f t="shared" si="70"/>
        <v>73200</v>
      </c>
      <c r="M315" s="151">
        <f t="shared" si="70"/>
        <v>0</v>
      </c>
      <c r="N315" s="151">
        <f t="shared" si="70"/>
        <v>0</v>
      </c>
      <c r="O315" s="151">
        <f t="shared" si="70"/>
        <v>0</v>
      </c>
      <c r="P315" s="151">
        <f t="shared" si="70"/>
        <v>73200</v>
      </c>
      <c r="Q315" s="152" t="s">
        <v>49</v>
      </c>
      <c r="R315" s="416"/>
      <c r="S315" s="398"/>
    </row>
    <row r="316" spans="1:19" ht="24.75" customHeight="1" thickTop="1" x14ac:dyDescent="0.2">
      <c r="A316" s="229"/>
      <c r="B316" s="229"/>
      <c r="C316" s="230"/>
      <c r="D316" s="231"/>
      <c r="E316" s="231"/>
      <c r="F316" s="231"/>
      <c r="G316" s="231"/>
      <c r="H316" s="231"/>
      <c r="I316" s="231"/>
      <c r="J316" s="231"/>
      <c r="K316" s="231"/>
      <c r="L316" s="231"/>
      <c r="M316" s="231"/>
      <c r="N316" s="231"/>
      <c r="O316" s="231"/>
      <c r="P316" s="231"/>
      <c r="Q316" s="232"/>
      <c r="R316" s="233"/>
      <c r="S316" s="233"/>
    </row>
    <row r="317" spans="1:19" ht="21" customHeight="1" x14ac:dyDescent="0.2">
      <c r="A317" s="170"/>
      <c r="B317" s="170"/>
      <c r="C317" s="171"/>
      <c r="D317" s="172"/>
      <c r="E317" s="172"/>
      <c r="F317" s="172"/>
      <c r="G317" s="172"/>
      <c r="H317" s="172"/>
      <c r="I317" s="172"/>
      <c r="J317" s="172"/>
      <c r="K317" s="172"/>
      <c r="L317" s="172"/>
      <c r="M317" s="172"/>
      <c r="N317" s="172"/>
      <c r="O317" s="172"/>
      <c r="P317" s="172"/>
      <c r="Q317" s="173"/>
      <c r="R317" s="174"/>
      <c r="S317" s="174"/>
    </row>
    <row r="318" spans="1:19" ht="21" customHeight="1" x14ac:dyDescent="0.2">
      <c r="A318" s="367" t="s">
        <v>210</v>
      </c>
      <c r="B318" s="367"/>
      <c r="C318" s="367"/>
      <c r="D318" s="367"/>
      <c r="E318" s="367"/>
      <c r="F318" s="367"/>
      <c r="G318" s="367"/>
      <c r="H318" s="367"/>
      <c r="I318" s="367"/>
      <c r="J318" s="367"/>
      <c r="K318" s="367"/>
      <c r="L318" s="367"/>
      <c r="M318" s="367"/>
      <c r="N318" s="367"/>
      <c r="O318" s="367"/>
      <c r="P318" s="367"/>
      <c r="Q318" s="367"/>
      <c r="R318" s="367"/>
      <c r="S318" s="367"/>
    </row>
    <row r="319" spans="1:19" ht="21" customHeight="1" x14ac:dyDescent="0.2">
      <c r="A319" s="368" t="s">
        <v>211</v>
      </c>
      <c r="B319" s="368"/>
      <c r="C319" s="368"/>
      <c r="D319" s="368"/>
      <c r="E319" s="368"/>
      <c r="F319" s="368"/>
      <c r="G319" s="368"/>
      <c r="H319" s="368"/>
      <c r="I319" s="368"/>
      <c r="J319" s="368"/>
      <c r="K319" s="368"/>
      <c r="L319" s="368"/>
      <c r="M319" s="368"/>
      <c r="N319" s="368"/>
      <c r="O319" s="368"/>
      <c r="P319" s="368"/>
      <c r="Q319" s="368"/>
      <c r="R319" s="368"/>
      <c r="S319" s="368"/>
    </row>
    <row r="320" spans="1:19" ht="21" customHeight="1" thickBot="1" x14ac:dyDescent="0.25">
      <c r="A320" s="433" t="s">
        <v>194</v>
      </c>
      <c r="B320" s="433"/>
      <c r="C320" s="433"/>
      <c r="D320" s="433"/>
      <c r="E320" s="78"/>
      <c r="F320" s="78"/>
      <c r="G320" s="24"/>
      <c r="H320" s="24"/>
      <c r="I320" s="24"/>
      <c r="J320" s="24"/>
      <c r="K320" s="24"/>
      <c r="L320" s="24"/>
      <c r="M320" s="24"/>
      <c r="N320" s="369"/>
      <c r="O320" s="369"/>
      <c r="P320" s="424" t="s">
        <v>169</v>
      </c>
      <c r="Q320" s="424"/>
      <c r="R320" s="424"/>
      <c r="S320" s="424"/>
    </row>
    <row r="321" spans="1:19" ht="21" customHeight="1" thickTop="1" x14ac:dyDescent="0.2">
      <c r="A321" s="370" t="s">
        <v>19</v>
      </c>
      <c r="B321" s="373" t="s">
        <v>85</v>
      </c>
      <c r="C321" s="376" t="s">
        <v>124</v>
      </c>
      <c r="D321" s="379" t="s">
        <v>125</v>
      </c>
      <c r="E321" s="379"/>
      <c r="F321" s="379"/>
      <c r="G321" s="379"/>
      <c r="H321" s="379"/>
      <c r="I321" s="379"/>
      <c r="J321" s="379"/>
      <c r="K321" s="379"/>
      <c r="L321" s="379"/>
      <c r="M321" s="380" t="s">
        <v>126</v>
      </c>
      <c r="N321" s="380"/>
      <c r="O321" s="380"/>
      <c r="P321" s="382" t="s">
        <v>127</v>
      </c>
      <c r="Q321" s="385" t="s">
        <v>128</v>
      </c>
      <c r="R321" s="388" t="s">
        <v>70</v>
      </c>
      <c r="S321" s="388" t="s">
        <v>129</v>
      </c>
    </row>
    <row r="322" spans="1:19" ht="21" customHeight="1" x14ac:dyDescent="0.2">
      <c r="A322" s="371"/>
      <c r="B322" s="374"/>
      <c r="C322" s="377"/>
      <c r="D322" s="393" t="s">
        <v>130</v>
      </c>
      <c r="E322" s="393"/>
      <c r="F322" s="393"/>
      <c r="G322" s="393" t="s">
        <v>167</v>
      </c>
      <c r="H322" s="393"/>
      <c r="I322" s="393"/>
      <c r="J322" s="393" t="s">
        <v>91</v>
      </c>
      <c r="K322" s="393"/>
      <c r="L322" s="393"/>
      <c r="M322" s="381"/>
      <c r="N322" s="381"/>
      <c r="O322" s="381"/>
      <c r="P322" s="383"/>
      <c r="Q322" s="386"/>
      <c r="R322" s="389"/>
      <c r="S322" s="391"/>
    </row>
    <row r="323" spans="1:19" ht="21" customHeight="1" x14ac:dyDescent="0.2">
      <c r="A323" s="371"/>
      <c r="B323" s="374"/>
      <c r="C323" s="377"/>
      <c r="D323" s="145" t="s">
        <v>131</v>
      </c>
      <c r="E323" s="145" t="s">
        <v>132</v>
      </c>
      <c r="F323" s="145" t="s">
        <v>133</v>
      </c>
      <c r="G323" s="145" t="s">
        <v>131</v>
      </c>
      <c r="H323" s="145" t="s">
        <v>132</v>
      </c>
      <c r="I323" s="145" t="s">
        <v>76</v>
      </c>
      <c r="J323" s="145" t="s">
        <v>134</v>
      </c>
      <c r="K323" s="145" t="s">
        <v>132</v>
      </c>
      <c r="L323" s="145" t="s">
        <v>76</v>
      </c>
      <c r="M323" s="145" t="s">
        <v>131</v>
      </c>
      <c r="N323" s="145" t="s">
        <v>135</v>
      </c>
      <c r="O323" s="145" t="s">
        <v>76</v>
      </c>
      <c r="P323" s="384"/>
      <c r="Q323" s="386"/>
      <c r="R323" s="389"/>
      <c r="S323" s="391"/>
    </row>
    <row r="324" spans="1:19" ht="21" customHeight="1" x14ac:dyDescent="0.2">
      <c r="A324" s="371"/>
      <c r="B324" s="374"/>
      <c r="C324" s="377"/>
      <c r="D324" s="393" t="s">
        <v>136</v>
      </c>
      <c r="E324" s="393"/>
      <c r="F324" s="393"/>
      <c r="G324" s="393"/>
      <c r="H324" s="393"/>
      <c r="I324" s="393"/>
      <c r="J324" s="394" t="s">
        <v>49</v>
      </c>
      <c r="K324" s="394"/>
      <c r="L324" s="394"/>
      <c r="M324" s="394" t="s">
        <v>137</v>
      </c>
      <c r="N324" s="394"/>
      <c r="O324" s="394"/>
      <c r="P324" s="395" t="s">
        <v>49</v>
      </c>
      <c r="Q324" s="386"/>
      <c r="R324" s="389"/>
      <c r="S324" s="391"/>
    </row>
    <row r="325" spans="1:19" ht="21" customHeight="1" x14ac:dyDescent="0.2">
      <c r="A325" s="371"/>
      <c r="B325" s="374"/>
      <c r="C325" s="377"/>
      <c r="D325" s="393" t="s">
        <v>138</v>
      </c>
      <c r="E325" s="393"/>
      <c r="F325" s="393"/>
      <c r="G325" s="393" t="s">
        <v>139</v>
      </c>
      <c r="H325" s="393"/>
      <c r="I325" s="393"/>
      <c r="J325" s="381"/>
      <c r="K325" s="381"/>
      <c r="L325" s="381"/>
      <c r="M325" s="381"/>
      <c r="N325" s="381"/>
      <c r="O325" s="381"/>
      <c r="P325" s="383"/>
      <c r="Q325" s="386"/>
      <c r="R325" s="389"/>
      <c r="S325" s="391"/>
    </row>
    <row r="326" spans="1:19" ht="21" customHeight="1" thickBot="1" x14ac:dyDescent="0.25">
      <c r="A326" s="372"/>
      <c r="B326" s="375"/>
      <c r="C326" s="378"/>
      <c r="D326" s="146" t="s">
        <v>140</v>
      </c>
      <c r="E326" s="146" t="s">
        <v>141</v>
      </c>
      <c r="F326" s="146" t="s">
        <v>49</v>
      </c>
      <c r="G326" s="146" t="s">
        <v>140</v>
      </c>
      <c r="H326" s="146" t="s">
        <v>141</v>
      </c>
      <c r="I326" s="146" t="s">
        <v>49</v>
      </c>
      <c r="J326" s="146" t="s">
        <v>140</v>
      </c>
      <c r="K326" s="146" t="s">
        <v>141</v>
      </c>
      <c r="L326" s="146" t="s">
        <v>49</v>
      </c>
      <c r="M326" s="146" t="s">
        <v>140</v>
      </c>
      <c r="N326" s="146" t="s">
        <v>141</v>
      </c>
      <c r="O326" s="146" t="s">
        <v>49</v>
      </c>
      <c r="P326" s="396"/>
      <c r="Q326" s="387"/>
      <c r="R326" s="390"/>
      <c r="S326" s="392"/>
    </row>
    <row r="327" spans="1:19" ht="23.25" customHeight="1" thickTop="1" x14ac:dyDescent="0.2">
      <c r="A327" s="400" t="s">
        <v>46</v>
      </c>
      <c r="B327" s="407" t="s">
        <v>87</v>
      </c>
      <c r="C327" s="147" t="s">
        <v>142</v>
      </c>
      <c r="D327" s="148">
        <v>925324</v>
      </c>
      <c r="E327" s="148">
        <v>75644</v>
      </c>
      <c r="F327" s="148">
        <v>1000968</v>
      </c>
      <c r="G327" s="148">
        <v>1963536</v>
      </c>
      <c r="H327" s="148">
        <v>56880</v>
      </c>
      <c r="I327" s="148">
        <v>2020416</v>
      </c>
      <c r="J327" s="148">
        <v>2888860</v>
      </c>
      <c r="K327" s="148">
        <v>132524</v>
      </c>
      <c r="L327" s="148">
        <v>3021384</v>
      </c>
      <c r="M327" s="148">
        <v>18800</v>
      </c>
      <c r="N327" s="148">
        <v>500</v>
      </c>
      <c r="O327" s="148">
        <v>19300</v>
      </c>
      <c r="P327" s="148">
        <v>3040684</v>
      </c>
      <c r="Q327" s="149" t="s">
        <v>120</v>
      </c>
      <c r="R327" s="409" t="s">
        <v>74</v>
      </c>
      <c r="S327" s="397" t="s">
        <v>47</v>
      </c>
    </row>
    <row r="328" spans="1:19" ht="23.25" customHeight="1" x14ac:dyDescent="0.2">
      <c r="A328" s="401"/>
      <c r="B328" s="408"/>
      <c r="C328" s="99" t="s">
        <v>168</v>
      </c>
      <c r="D328" s="100">
        <v>201600</v>
      </c>
      <c r="E328" s="100">
        <v>7200</v>
      </c>
      <c r="F328" s="100">
        <v>208800</v>
      </c>
      <c r="G328" s="100">
        <v>0</v>
      </c>
      <c r="H328" s="100">
        <v>0</v>
      </c>
      <c r="I328" s="100">
        <v>0</v>
      </c>
      <c r="J328" s="100">
        <v>201600</v>
      </c>
      <c r="K328" s="100">
        <v>7200</v>
      </c>
      <c r="L328" s="100">
        <v>208800</v>
      </c>
      <c r="M328" s="100">
        <v>0</v>
      </c>
      <c r="N328" s="100">
        <v>250</v>
      </c>
      <c r="O328" s="100">
        <v>250</v>
      </c>
      <c r="P328" s="100">
        <v>209050</v>
      </c>
      <c r="Q328" s="101" t="s">
        <v>121</v>
      </c>
      <c r="R328" s="410"/>
      <c r="S328" s="398"/>
    </row>
    <row r="329" spans="1:19" ht="23.25" customHeight="1" x14ac:dyDescent="0.2">
      <c r="A329" s="401"/>
      <c r="B329" s="408"/>
      <c r="C329" s="93" t="s">
        <v>143</v>
      </c>
      <c r="D329" s="94">
        <v>0</v>
      </c>
      <c r="E329" s="94">
        <v>0</v>
      </c>
      <c r="F329" s="94">
        <v>0</v>
      </c>
      <c r="G329" s="94">
        <v>154584</v>
      </c>
      <c r="H329" s="94">
        <v>0</v>
      </c>
      <c r="I329" s="94">
        <v>154584</v>
      </c>
      <c r="J329" s="94">
        <v>154584</v>
      </c>
      <c r="K329" s="94">
        <v>0</v>
      </c>
      <c r="L329" s="94">
        <v>154584</v>
      </c>
      <c r="M329" s="94">
        <v>0</v>
      </c>
      <c r="N329" s="94">
        <v>0</v>
      </c>
      <c r="O329" s="94">
        <v>0</v>
      </c>
      <c r="P329" s="94">
        <v>154584</v>
      </c>
      <c r="Q329" s="95" t="s">
        <v>144</v>
      </c>
      <c r="R329" s="410"/>
      <c r="S329" s="398"/>
    </row>
    <row r="330" spans="1:19" ht="23.25" customHeight="1" x14ac:dyDescent="0.2">
      <c r="A330" s="401"/>
      <c r="B330" s="408"/>
      <c r="C330" s="156" t="s">
        <v>88</v>
      </c>
      <c r="D330" s="157">
        <f>SUM(D327:D329)</f>
        <v>1126924</v>
      </c>
      <c r="E330" s="157">
        <f t="shared" ref="E330:P330" si="71">SUM(E327:E329)</f>
        <v>82844</v>
      </c>
      <c r="F330" s="157">
        <f t="shared" si="71"/>
        <v>1209768</v>
      </c>
      <c r="G330" s="157">
        <f t="shared" si="71"/>
        <v>2118120</v>
      </c>
      <c r="H330" s="157">
        <f t="shared" si="71"/>
        <v>56880</v>
      </c>
      <c r="I330" s="157">
        <f t="shared" si="71"/>
        <v>2175000</v>
      </c>
      <c r="J330" s="157">
        <f t="shared" si="71"/>
        <v>3245044</v>
      </c>
      <c r="K330" s="157">
        <f t="shared" si="71"/>
        <v>139724</v>
      </c>
      <c r="L330" s="157">
        <f t="shared" si="71"/>
        <v>3384768</v>
      </c>
      <c r="M330" s="157">
        <f t="shared" si="71"/>
        <v>18800</v>
      </c>
      <c r="N330" s="157">
        <f t="shared" si="71"/>
        <v>750</v>
      </c>
      <c r="O330" s="157">
        <f t="shared" si="71"/>
        <v>19550</v>
      </c>
      <c r="P330" s="157">
        <f t="shared" si="71"/>
        <v>3404318</v>
      </c>
      <c r="Q330" s="158" t="s">
        <v>49</v>
      </c>
      <c r="R330" s="411"/>
      <c r="S330" s="398"/>
    </row>
    <row r="331" spans="1:19" ht="23.25" customHeight="1" x14ac:dyDescent="0.2">
      <c r="A331" s="401"/>
      <c r="B331" s="408" t="s">
        <v>89</v>
      </c>
      <c r="C331" s="96" t="s">
        <v>142</v>
      </c>
      <c r="D331" s="97">
        <v>0</v>
      </c>
      <c r="E331" s="97">
        <v>0</v>
      </c>
      <c r="F331" s="97">
        <v>0</v>
      </c>
      <c r="G331" s="97">
        <v>0</v>
      </c>
      <c r="H331" s="97">
        <v>0</v>
      </c>
      <c r="I331" s="97">
        <v>0</v>
      </c>
      <c r="J331" s="97">
        <v>0</v>
      </c>
      <c r="K331" s="97">
        <v>0</v>
      </c>
      <c r="L331" s="97">
        <v>0</v>
      </c>
      <c r="M331" s="97">
        <v>0</v>
      </c>
      <c r="N331" s="97">
        <v>0</v>
      </c>
      <c r="O331" s="97">
        <v>0</v>
      </c>
      <c r="P331" s="97">
        <v>0</v>
      </c>
      <c r="Q331" s="98" t="s">
        <v>120</v>
      </c>
      <c r="R331" s="412" t="s">
        <v>75</v>
      </c>
      <c r="S331" s="398"/>
    </row>
    <row r="332" spans="1:19" ht="23.25" customHeight="1" x14ac:dyDescent="0.2">
      <c r="A332" s="401"/>
      <c r="B332" s="408"/>
      <c r="C332" s="99" t="s">
        <v>168</v>
      </c>
      <c r="D332" s="100">
        <v>0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01" t="s">
        <v>121</v>
      </c>
      <c r="R332" s="410"/>
      <c r="S332" s="398"/>
    </row>
    <row r="333" spans="1:19" ht="23.25" customHeight="1" x14ac:dyDescent="0.2">
      <c r="A333" s="401"/>
      <c r="B333" s="408"/>
      <c r="C333" s="93" t="s">
        <v>143</v>
      </c>
      <c r="D333" s="94">
        <v>0</v>
      </c>
      <c r="E333" s="94">
        <v>0</v>
      </c>
      <c r="F333" s="94">
        <v>0</v>
      </c>
      <c r="G333" s="94">
        <v>0</v>
      </c>
      <c r="H333" s="94">
        <v>0</v>
      </c>
      <c r="I333" s="94">
        <v>0</v>
      </c>
      <c r="J333" s="94">
        <v>0</v>
      </c>
      <c r="K333" s="94">
        <v>0</v>
      </c>
      <c r="L333" s="94">
        <v>0</v>
      </c>
      <c r="M333" s="94">
        <v>0</v>
      </c>
      <c r="N333" s="94">
        <v>0</v>
      </c>
      <c r="O333" s="94">
        <v>0</v>
      </c>
      <c r="P333" s="94">
        <v>0</v>
      </c>
      <c r="Q333" s="95" t="s">
        <v>144</v>
      </c>
      <c r="R333" s="410"/>
      <c r="S333" s="398"/>
    </row>
    <row r="334" spans="1:19" ht="23.25" customHeight="1" x14ac:dyDescent="0.2">
      <c r="A334" s="401"/>
      <c r="B334" s="408"/>
      <c r="C334" s="156" t="s">
        <v>88</v>
      </c>
      <c r="D334" s="157">
        <v>0</v>
      </c>
      <c r="E334" s="157">
        <v>0</v>
      </c>
      <c r="F334" s="157">
        <v>0</v>
      </c>
      <c r="G334" s="157">
        <v>0</v>
      </c>
      <c r="H334" s="157">
        <v>0</v>
      </c>
      <c r="I334" s="157">
        <v>0</v>
      </c>
      <c r="J334" s="157">
        <v>0</v>
      </c>
      <c r="K334" s="157">
        <v>0</v>
      </c>
      <c r="L334" s="157">
        <v>0</v>
      </c>
      <c r="M334" s="157">
        <v>0</v>
      </c>
      <c r="N334" s="157">
        <v>0</v>
      </c>
      <c r="O334" s="157">
        <v>0</v>
      </c>
      <c r="P334" s="157">
        <v>0</v>
      </c>
      <c r="Q334" s="158" t="s">
        <v>49</v>
      </c>
      <c r="R334" s="411"/>
      <c r="S334" s="398"/>
    </row>
    <row r="335" spans="1:19" ht="23.25" customHeight="1" x14ac:dyDescent="0.2">
      <c r="A335" s="401"/>
      <c r="B335" s="413" t="s">
        <v>88</v>
      </c>
      <c r="C335" s="96" t="s">
        <v>142</v>
      </c>
      <c r="D335" s="97">
        <f>D327+D331</f>
        <v>925324</v>
      </c>
      <c r="E335" s="97">
        <f t="shared" ref="E335:P335" si="72">E327+E331</f>
        <v>75644</v>
      </c>
      <c r="F335" s="97">
        <f t="shared" si="72"/>
        <v>1000968</v>
      </c>
      <c r="G335" s="97">
        <f t="shared" si="72"/>
        <v>1963536</v>
      </c>
      <c r="H335" s="97">
        <f t="shared" si="72"/>
        <v>56880</v>
      </c>
      <c r="I335" s="97">
        <f t="shared" si="72"/>
        <v>2020416</v>
      </c>
      <c r="J335" s="97">
        <f t="shared" si="72"/>
        <v>2888860</v>
      </c>
      <c r="K335" s="97">
        <f t="shared" si="72"/>
        <v>132524</v>
      </c>
      <c r="L335" s="97">
        <f t="shared" si="72"/>
        <v>3021384</v>
      </c>
      <c r="M335" s="97">
        <f t="shared" si="72"/>
        <v>18800</v>
      </c>
      <c r="N335" s="97">
        <f t="shared" si="72"/>
        <v>500</v>
      </c>
      <c r="O335" s="97">
        <f t="shared" si="72"/>
        <v>19300</v>
      </c>
      <c r="P335" s="97">
        <f t="shared" si="72"/>
        <v>3040684</v>
      </c>
      <c r="Q335" s="98" t="s">
        <v>120</v>
      </c>
      <c r="R335" s="415" t="s">
        <v>49</v>
      </c>
      <c r="S335" s="398"/>
    </row>
    <row r="336" spans="1:19" ht="23.25" customHeight="1" x14ac:dyDescent="0.2">
      <c r="A336" s="401"/>
      <c r="B336" s="408"/>
      <c r="C336" s="99" t="s">
        <v>168</v>
      </c>
      <c r="D336" s="100">
        <f t="shared" ref="D336:P336" si="73">D328+D332</f>
        <v>201600</v>
      </c>
      <c r="E336" s="100">
        <f t="shared" si="73"/>
        <v>7200</v>
      </c>
      <c r="F336" s="100">
        <f t="shared" si="73"/>
        <v>208800</v>
      </c>
      <c r="G336" s="100">
        <f t="shared" si="73"/>
        <v>0</v>
      </c>
      <c r="H336" s="100">
        <f t="shared" si="73"/>
        <v>0</v>
      </c>
      <c r="I336" s="100">
        <f t="shared" si="73"/>
        <v>0</v>
      </c>
      <c r="J336" s="100">
        <f t="shared" si="73"/>
        <v>201600</v>
      </c>
      <c r="K336" s="100">
        <f t="shared" si="73"/>
        <v>7200</v>
      </c>
      <c r="L336" s="100">
        <f t="shared" si="73"/>
        <v>208800</v>
      </c>
      <c r="M336" s="100">
        <f t="shared" si="73"/>
        <v>0</v>
      </c>
      <c r="N336" s="100">
        <f t="shared" si="73"/>
        <v>250</v>
      </c>
      <c r="O336" s="100">
        <f t="shared" si="73"/>
        <v>250</v>
      </c>
      <c r="P336" s="100">
        <f t="shared" si="73"/>
        <v>209050</v>
      </c>
      <c r="Q336" s="101" t="s">
        <v>121</v>
      </c>
      <c r="R336" s="410"/>
      <c r="S336" s="398"/>
    </row>
    <row r="337" spans="1:19" ht="23.25" customHeight="1" x14ac:dyDescent="0.2">
      <c r="A337" s="401"/>
      <c r="B337" s="408"/>
      <c r="C337" s="93" t="s">
        <v>143</v>
      </c>
      <c r="D337" s="94">
        <f t="shared" ref="D337:P337" si="74">D329+D333</f>
        <v>0</v>
      </c>
      <c r="E337" s="94">
        <f t="shared" si="74"/>
        <v>0</v>
      </c>
      <c r="F337" s="94">
        <f t="shared" si="74"/>
        <v>0</v>
      </c>
      <c r="G337" s="94">
        <f t="shared" si="74"/>
        <v>154584</v>
      </c>
      <c r="H337" s="94">
        <f t="shared" si="74"/>
        <v>0</v>
      </c>
      <c r="I337" s="94">
        <f t="shared" si="74"/>
        <v>154584</v>
      </c>
      <c r="J337" s="94">
        <f t="shared" si="74"/>
        <v>154584</v>
      </c>
      <c r="K337" s="94">
        <f t="shared" si="74"/>
        <v>0</v>
      </c>
      <c r="L337" s="94">
        <f t="shared" si="74"/>
        <v>154584</v>
      </c>
      <c r="M337" s="94">
        <f t="shared" si="74"/>
        <v>0</v>
      </c>
      <c r="N337" s="94">
        <f t="shared" si="74"/>
        <v>0</v>
      </c>
      <c r="O337" s="94">
        <f t="shared" si="74"/>
        <v>0</v>
      </c>
      <c r="P337" s="94">
        <f t="shared" si="74"/>
        <v>154584</v>
      </c>
      <c r="Q337" s="95" t="s">
        <v>144</v>
      </c>
      <c r="R337" s="410"/>
      <c r="S337" s="398"/>
    </row>
    <row r="338" spans="1:19" ht="23.25" customHeight="1" thickBot="1" x14ac:dyDescent="0.25">
      <c r="A338" s="402"/>
      <c r="B338" s="417"/>
      <c r="C338" s="159" t="s">
        <v>88</v>
      </c>
      <c r="D338" s="160">
        <f>SUM(D335:D337)</f>
        <v>1126924</v>
      </c>
      <c r="E338" s="160">
        <f t="shared" ref="E338:P338" si="75">SUM(E335:E337)</f>
        <v>82844</v>
      </c>
      <c r="F338" s="160">
        <f t="shared" si="75"/>
        <v>1209768</v>
      </c>
      <c r="G338" s="160">
        <f t="shared" si="75"/>
        <v>2118120</v>
      </c>
      <c r="H338" s="160">
        <f t="shared" si="75"/>
        <v>56880</v>
      </c>
      <c r="I338" s="160">
        <f t="shared" si="75"/>
        <v>2175000</v>
      </c>
      <c r="J338" s="160">
        <f t="shared" si="75"/>
        <v>3245044</v>
      </c>
      <c r="K338" s="160">
        <f t="shared" si="75"/>
        <v>139724</v>
      </c>
      <c r="L338" s="160">
        <f t="shared" si="75"/>
        <v>3384768</v>
      </c>
      <c r="M338" s="160">
        <f t="shared" si="75"/>
        <v>18800</v>
      </c>
      <c r="N338" s="160">
        <f t="shared" si="75"/>
        <v>750</v>
      </c>
      <c r="O338" s="160">
        <f t="shared" si="75"/>
        <v>19550</v>
      </c>
      <c r="P338" s="160">
        <f t="shared" si="75"/>
        <v>3404318</v>
      </c>
      <c r="Q338" s="161" t="s">
        <v>49</v>
      </c>
      <c r="R338" s="418"/>
      <c r="S338" s="399"/>
    </row>
    <row r="339" spans="1:19" ht="23.25" customHeight="1" thickTop="1" x14ac:dyDescent="0.2">
      <c r="A339" s="224"/>
      <c r="B339" s="224"/>
      <c r="C339" s="225"/>
      <c r="D339" s="226"/>
      <c r="E339" s="226"/>
      <c r="F339" s="226"/>
      <c r="G339" s="226"/>
      <c r="H339" s="226"/>
      <c r="I339" s="226"/>
      <c r="J339" s="226"/>
      <c r="K339" s="226"/>
      <c r="L339" s="226"/>
      <c r="M339" s="226"/>
      <c r="N339" s="226"/>
      <c r="O339" s="226"/>
      <c r="P339" s="226"/>
      <c r="Q339" s="227"/>
      <c r="R339" s="228"/>
      <c r="S339" s="228"/>
    </row>
    <row r="340" spans="1:19" ht="21" customHeight="1" x14ac:dyDescent="0.2">
      <c r="A340" s="170"/>
      <c r="B340" s="170"/>
      <c r="C340" s="171"/>
      <c r="D340" s="172"/>
      <c r="E340" s="172"/>
      <c r="F340" s="172"/>
      <c r="G340" s="172"/>
      <c r="H340" s="172"/>
      <c r="I340" s="172"/>
      <c r="J340" s="172"/>
      <c r="K340" s="172"/>
      <c r="L340" s="172"/>
      <c r="M340" s="172"/>
      <c r="N340" s="172"/>
      <c r="O340" s="172"/>
      <c r="P340" s="172"/>
      <c r="Q340" s="173"/>
      <c r="R340" s="174"/>
      <c r="S340" s="174"/>
    </row>
    <row r="341" spans="1:19" ht="21" customHeight="1" x14ac:dyDescent="0.2">
      <c r="A341" s="367" t="s">
        <v>210</v>
      </c>
      <c r="B341" s="367"/>
      <c r="C341" s="367"/>
      <c r="D341" s="367"/>
      <c r="E341" s="367"/>
      <c r="F341" s="367"/>
      <c r="G341" s="367"/>
      <c r="H341" s="367"/>
      <c r="I341" s="367"/>
      <c r="J341" s="367"/>
      <c r="K341" s="367"/>
      <c r="L341" s="367"/>
      <c r="M341" s="367"/>
      <c r="N341" s="367"/>
      <c r="O341" s="367"/>
      <c r="P341" s="367"/>
      <c r="Q341" s="367"/>
      <c r="R341" s="367"/>
      <c r="S341" s="367"/>
    </row>
    <row r="342" spans="1:19" ht="21" customHeight="1" x14ac:dyDescent="0.2">
      <c r="A342" s="368" t="s">
        <v>211</v>
      </c>
      <c r="B342" s="368"/>
      <c r="C342" s="368"/>
      <c r="D342" s="368"/>
      <c r="E342" s="368"/>
      <c r="F342" s="368"/>
      <c r="G342" s="368"/>
      <c r="H342" s="368"/>
      <c r="I342" s="368"/>
      <c r="J342" s="368"/>
      <c r="K342" s="368"/>
      <c r="L342" s="368"/>
      <c r="M342" s="368"/>
      <c r="N342" s="368"/>
      <c r="O342" s="368"/>
      <c r="P342" s="368"/>
      <c r="Q342" s="368"/>
      <c r="R342" s="368"/>
      <c r="S342" s="368"/>
    </row>
    <row r="343" spans="1:19" ht="21" customHeight="1" thickBot="1" x14ac:dyDescent="0.25">
      <c r="A343" s="433" t="s">
        <v>194</v>
      </c>
      <c r="B343" s="433"/>
      <c r="C343" s="433"/>
      <c r="D343" s="433"/>
      <c r="E343" s="78"/>
      <c r="F343" s="78"/>
      <c r="G343" s="24"/>
      <c r="H343" s="24"/>
      <c r="I343" s="24"/>
      <c r="J343" s="24"/>
      <c r="K343" s="24"/>
      <c r="L343" s="24"/>
      <c r="M343" s="24"/>
      <c r="N343" s="369"/>
      <c r="O343" s="369"/>
      <c r="P343" s="424" t="s">
        <v>169</v>
      </c>
      <c r="Q343" s="424"/>
      <c r="R343" s="424"/>
      <c r="S343" s="424"/>
    </row>
    <row r="344" spans="1:19" ht="21" customHeight="1" thickTop="1" x14ac:dyDescent="0.2">
      <c r="A344" s="370" t="s">
        <v>19</v>
      </c>
      <c r="B344" s="373" t="s">
        <v>85</v>
      </c>
      <c r="C344" s="376" t="s">
        <v>124</v>
      </c>
      <c r="D344" s="379" t="s">
        <v>125</v>
      </c>
      <c r="E344" s="379"/>
      <c r="F344" s="379"/>
      <c r="G344" s="379"/>
      <c r="H344" s="379"/>
      <c r="I344" s="379"/>
      <c r="J344" s="379"/>
      <c r="K344" s="379"/>
      <c r="L344" s="379"/>
      <c r="M344" s="380" t="s">
        <v>126</v>
      </c>
      <c r="N344" s="380"/>
      <c r="O344" s="380"/>
      <c r="P344" s="382" t="s">
        <v>127</v>
      </c>
      <c r="Q344" s="385" t="s">
        <v>128</v>
      </c>
      <c r="R344" s="388" t="s">
        <v>70</v>
      </c>
      <c r="S344" s="388" t="s">
        <v>129</v>
      </c>
    </row>
    <row r="345" spans="1:19" ht="21" customHeight="1" x14ac:dyDescent="0.2">
      <c r="A345" s="371"/>
      <c r="B345" s="374"/>
      <c r="C345" s="377"/>
      <c r="D345" s="393" t="s">
        <v>130</v>
      </c>
      <c r="E345" s="393"/>
      <c r="F345" s="393"/>
      <c r="G345" s="393" t="s">
        <v>167</v>
      </c>
      <c r="H345" s="393"/>
      <c r="I345" s="393"/>
      <c r="J345" s="393" t="s">
        <v>91</v>
      </c>
      <c r="K345" s="393"/>
      <c r="L345" s="393"/>
      <c r="M345" s="381"/>
      <c r="N345" s="381"/>
      <c r="O345" s="381"/>
      <c r="P345" s="383"/>
      <c r="Q345" s="386"/>
      <c r="R345" s="389"/>
      <c r="S345" s="391"/>
    </row>
    <row r="346" spans="1:19" ht="21" customHeight="1" x14ac:dyDescent="0.2">
      <c r="A346" s="371"/>
      <c r="B346" s="374"/>
      <c r="C346" s="377"/>
      <c r="D346" s="145" t="s">
        <v>131</v>
      </c>
      <c r="E346" s="145" t="s">
        <v>132</v>
      </c>
      <c r="F346" s="145" t="s">
        <v>133</v>
      </c>
      <c r="G346" s="145" t="s">
        <v>131</v>
      </c>
      <c r="H346" s="145" t="s">
        <v>132</v>
      </c>
      <c r="I346" s="145" t="s">
        <v>76</v>
      </c>
      <c r="J346" s="145" t="s">
        <v>134</v>
      </c>
      <c r="K346" s="145" t="s">
        <v>132</v>
      </c>
      <c r="L346" s="145" t="s">
        <v>76</v>
      </c>
      <c r="M346" s="145" t="s">
        <v>131</v>
      </c>
      <c r="N346" s="145" t="s">
        <v>135</v>
      </c>
      <c r="O346" s="145" t="s">
        <v>76</v>
      </c>
      <c r="P346" s="384"/>
      <c r="Q346" s="386"/>
      <c r="R346" s="389"/>
      <c r="S346" s="391"/>
    </row>
    <row r="347" spans="1:19" ht="21" customHeight="1" x14ac:dyDescent="0.2">
      <c r="A347" s="371"/>
      <c r="B347" s="374"/>
      <c r="C347" s="377"/>
      <c r="D347" s="393" t="s">
        <v>136</v>
      </c>
      <c r="E347" s="393"/>
      <c r="F347" s="393"/>
      <c r="G347" s="393"/>
      <c r="H347" s="393"/>
      <c r="I347" s="393"/>
      <c r="J347" s="394" t="s">
        <v>49</v>
      </c>
      <c r="K347" s="394"/>
      <c r="L347" s="394"/>
      <c r="M347" s="394" t="s">
        <v>137</v>
      </c>
      <c r="N347" s="394"/>
      <c r="O347" s="394"/>
      <c r="P347" s="395" t="s">
        <v>49</v>
      </c>
      <c r="Q347" s="386"/>
      <c r="R347" s="389"/>
      <c r="S347" s="391"/>
    </row>
    <row r="348" spans="1:19" ht="21" customHeight="1" x14ac:dyDescent="0.2">
      <c r="A348" s="371"/>
      <c r="B348" s="374"/>
      <c r="C348" s="377"/>
      <c r="D348" s="393" t="s">
        <v>138</v>
      </c>
      <c r="E348" s="393"/>
      <c r="F348" s="393"/>
      <c r="G348" s="393" t="s">
        <v>139</v>
      </c>
      <c r="H348" s="393"/>
      <c r="I348" s="393"/>
      <c r="J348" s="381"/>
      <c r="K348" s="381"/>
      <c r="L348" s="381"/>
      <c r="M348" s="381"/>
      <c r="N348" s="381"/>
      <c r="O348" s="381"/>
      <c r="P348" s="383"/>
      <c r="Q348" s="386"/>
      <c r="R348" s="389"/>
      <c r="S348" s="391"/>
    </row>
    <row r="349" spans="1:19" ht="21" customHeight="1" thickBot="1" x14ac:dyDescent="0.25">
      <c r="A349" s="372"/>
      <c r="B349" s="375"/>
      <c r="C349" s="378"/>
      <c r="D349" s="146" t="s">
        <v>140</v>
      </c>
      <c r="E349" s="146" t="s">
        <v>141</v>
      </c>
      <c r="F349" s="146" t="s">
        <v>49</v>
      </c>
      <c r="G349" s="146" t="s">
        <v>140</v>
      </c>
      <c r="H349" s="146" t="s">
        <v>141</v>
      </c>
      <c r="I349" s="146" t="s">
        <v>49</v>
      </c>
      <c r="J349" s="146" t="s">
        <v>140</v>
      </c>
      <c r="K349" s="146" t="s">
        <v>141</v>
      </c>
      <c r="L349" s="146" t="s">
        <v>49</v>
      </c>
      <c r="M349" s="146" t="s">
        <v>140</v>
      </c>
      <c r="N349" s="146" t="s">
        <v>141</v>
      </c>
      <c r="O349" s="146" t="s">
        <v>49</v>
      </c>
      <c r="P349" s="396"/>
      <c r="Q349" s="387"/>
      <c r="R349" s="390"/>
      <c r="S349" s="392"/>
    </row>
    <row r="350" spans="1:19" ht="24" customHeight="1" thickTop="1" x14ac:dyDescent="0.2">
      <c r="A350" s="400" t="s">
        <v>90</v>
      </c>
      <c r="B350" s="407" t="s">
        <v>87</v>
      </c>
      <c r="C350" s="147" t="s">
        <v>142</v>
      </c>
      <c r="D350" s="148">
        <f t="shared" ref="D350:P350" si="76">D10+D32+D55+D78+D100+D123+D145+D168+D190+D212+D235+D258+D281+D304+D327</f>
        <v>12973621</v>
      </c>
      <c r="E350" s="148">
        <f t="shared" si="76"/>
        <v>496864</v>
      </c>
      <c r="F350" s="148">
        <f t="shared" si="76"/>
        <v>13470485</v>
      </c>
      <c r="G350" s="148">
        <f t="shared" si="76"/>
        <v>13258148</v>
      </c>
      <c r="H350" s="148">
        <f t="shared" si="76"/>
        <v>709784</v>
      </c>
      <c r="I350" s="148">
        <f t="shared" si="76"/>
        <v>13967932</v>
      </c>
      <c r="J350" s="148">
        <f t="shared" si="76"/>
        <v>26231769</v>
      </c>
      <c r="K350" s="148">
        <f t="shared" si="76"/>
        <v>1206648</v>
      </c>
      <c r="L350" s="148">
        <f t="shared" si="76"/>
        <v>27438417</v>
      </c>
      <c r="M350" s="148">
        <f t="shared" si="76"/>
        <v>477258</v>
      </c>
      <c r="N350" s="148">
        <f t="shared" si="76"/>
        <v>21705</v>
      </c>
      <c r="O350" s="148">
        <f t="shared" si="76"/>
        <v>498963</v>
      </c>
      <c r="P350" s="148">
        <f t="shared" si="76"/>
        <v>27937380</v>
      </c>
      <c r="Q350" s="147" t="s">
        <v>120</v>
      </c>
      <c r="R350" s="409" t="s">
        <v>74</v>
      </c>
      <c r="S350" s="397" t="s">
        <v>145</v>
      </c>
    </row>
    <row r="351" spans="1:19" ht="24" customHeight="1" x14ac:dyDescent="0.2">
      <c r="A351" s="401"/>
      <c r="B351" s="408"/>
      <c r="C351" s="99" t="s">
        <v>168</v>
      </c>
      <c r="D351" s="100">
        <f t="shared" ref="D351:P351" si="77">D11+D33+D56+D79+D101+D124+D146+D169+D191+D213+D236+D259+D282+D305+D328</f>
        <v>230800</v>
      </c>
      <c r="E351" s="100">
        <f t="shared" si="77"/>
        <v>7200</v>
      </c>
      <c r="F351" s="100">
        <f t="shared" si="77"/>
        <v>238000</v>
      </c>
      <c r="G351" s="100">
        <f t="shared" si="77"/>
        <v>42000</v>
      </c>
      <c r="H351" s="100">
        <f t="shared" si="77"/>
        <v>0</v>
      </c>
      <c r="I351" s="100">
        <f t="shared" si="77"/>
        <v>42000</v>
      </c>
      <c r="J351" s="100">
        <f t="shared" si="77"/>
        <v>272800</v>
      </c>
      <c r="K351" s="100">
        <f t="shared" si="77"/>
        <v>7200</v>
      </c>
      <c r="L351" s="100">
        <f t="shared" si="77"/>
        <v>280000</v>
      </c>
      <c r="M351" s="100">
        <f t="shared" si="77"/>
        <v>250</v>
      </c>
      <c r="N351" s="100">
        <f t="shared" si="77"/>
        <v>250</v>
      </c>
      <c r="O351" s="100">
        <f t="shared" si="77"/>
        <v>500</v>
      </c>
      <c r="P351" s="100">
        <f t="shared" si="77"/>
        <v>280500</v>
      </c>
      <c r="Q351" s="99" t="s">
        <v>121</v>
      </c>
      <c r="R351" s="410"/>
      <c r="S351" s="398"/>
    </row>
    <row r="352" spans="1:19" ht="24" customHeight="1" x14ac:dyDescent="0.2">
      <c r="A352" s="401"/>
      <c r="B352" s="408"/>
      <c r="C352" s="93" t="s">
        <v>143</v>
      </c>
      <c r="D352" s="94">
        <f t="shared" ref="D352:P352" si="78">D12+D34+D57+D80+D102+D125+D147+D170+D192+D214+D237+D260+D283+D306+D329</f>
        <v>59400</v>
      </c>
      <c r="E352" s="94">
        <f t="shared" si="78"/>
        <v>0</v>
      </c>
      <c r="F352" s="94">
        <f t="shared" si="78"/>
        <v>59400</v>
      </c>
      <c r="G352" s="94">
        <f t="shared" si="78"/>
        <v>3137517</v>
      </c>
      <c r="H352" s="94">
        <f t="shared" si="78"/>
        <v>0</v>
      </c>
      <c r="I352" s="94">
        <f t="shared" si="78"/>
        <v>3137517</v>
      </c>
      <c r="J352" s="94" t="e">
        <f t="shared" si="78"/>
        <v>#VALUE!</v>
      </c>
      <c r="K352" s="94">
        <f t="shared" si="78"/>
        <v>0</v>
      </c>
      <c r="L352" s="94">
        <f t="shared" si="78"/>
        <v>3196917</v>
      </c>
      <c r="M352" s="94">
        <f t="shared" si="78"/>
        <v>61249</v>
      </c>
      <c r="N352" s="94">
        <f t="shared" si="78"/>
        <v>0</v>
      </c>
      <c r="O352" s="94">
        <f t="shared" si="78"/>
        <v>61249</v>
      </c>
      <c r="P352" s="94">
        <f t="shared" si="78"/>
        <v>3258166</v>
      </c>
      <c r="Q352" s="93" t="s">
        <v>144</v>
      </c>
      <c r="R352" s="410"/>
      <c r="S352" s="398"/>
    </row>
    <row r="353" spans="1:19" ht="24" customHeight="1" x14ac:dyDescent="0.2">
      <c r="A353" s="401"/>
      <c r="B353" s="408"/>
      <c r="C353" s="156" t="s">
        <v>88</v>
      </c>
      <c r="D353" s="157">
        <f t="shared" ref="D353:P353" si="79">D13+D35+D58+D81+D103+D126+D148+D171+D193+D215+D238+D261+D284+D307+D330</f>
        <v>13263821</v>
      </c>
      <c r="E353" s="157">
        <f t="shared" si="79"/>
        <v>504064</v>
      </c>
      <c r="F353" s="157">
        <f t="shared" si="79"/>
        <v>13767885</v>
      </c>
      <c r="G353" s="157">
        <f t="shared" si="79"/>
        <v>16437665</v>
      </c>
      <c r="H353" s="157">
        <f t="shared" si="79"/>
        <v>709784</v>
      </c>
      <c r="I353" s="157">
        <f t="shared" si="79"/>
        <v>17147449</v>
      </c>
      <c r="J353" s="157">
        <f t="shared" si="79"/>
        <v>27325887</v>
      </c>
      <c r="K353" s="157">
        <f t="shared" si="79"/>
        <v>1213848</v>
      </c>
      <c r="L353" s="157">
        <f t="shared" si="79"/>
        <v>30915334</v>
      </c>
      <c r="M353" s="157">
        <f t="shared" si="79"/>
        <v>538757</v>
      </c>
      <c r="N353" s="157">
        <f t="shared" si="79"/>
        <v>21955</v>
      </c>
      <c r="O353" s="157">
        <f t="shared" si="79"/>
        <v>560712</v>
      </c>
      <c r="P353" s="157">
        <f t="shared" si="79"/>
        <v>31476046</v>
      </c>
      <c r="Q353" s="156" t="s">
        <v>49</v>
      </c>
      <c r="R353" s="411"/>
      <c r="S353" s="398"/>
    </row>
    <row r="354" spans="1:19" ht="24" customHeight="1" x14ac:dyDescent="0.2">
      <c r="A354" s="401"/>
      <c r="B354" s="408" t="s">
        <v>89</v>
      </c>
      <c r="C354" s="96" t="s">
        <v>142</v>
      </c>
      <c r="D354" s="97">
        <f t="shared" ref="D354:P354" si="80">D14+D36+D59+D82+D104+D127+D149+D172+D194+D216+D239+D262+D285+D308+D331</f>
        <v>1660705</v>
      </c>
      <c r="E354" s="97">
        <f t="shared" si="80"/>
        <v>292970</v>
      </c>
      <c r="F354" s="97">
        <f t="shared" si="80"/>
        <v>1953675</v>
      </c>
      <c r="G354" s="97">
        <f t="shared" si="80"/>
        <v>2237990</v>
      </c>
      <c r="H354" s="97">
        <f t="shared" si="80"/>
        <v>381420</v>
      </c>
      <c r="I354" s="97">
        <f t="shared" si="80"/>
        <v>2619410</v>
      </c>
      <c r="J354" s="97">
        <f t="shared" si="80"/>
        <v>3898695</v>
      </c>
      <c r="K354" s="97">
        <f t="shared" si="80"/>
        <v>674390</v>
      </c>
      <c r="L354" s="97">
        <f t="shared" si="80"/>
        <v>4573085</v>
      </c>
      <c r="M354" s="97">
        <f t="shared" si="80"/>
        <v>777773</v>
      </c>
      <c r="N354" s="97">
        <f t="shared" si="80"/>
        <v>132912</v>
      </c>
      <c r="O354" s="97">
        <f t="shared" si="80"/>
        <v>910685</v>
      </c>
      <c r="P354" s="97">
        <f t="shared" si="80"/>
        <v>5483770</v>
      </c>
      <c r="Q354" s="98" t="s">
        <v>120</v>
      </c>
      <c r="R354" s="412" t="s">
        <v>75</v>
      </c>
      <c r="S354" s="398"/>
    </row>
    <row r="355" spans="1:19" ht="24" customHeight="1" x14ac:dyDescent="0.2">
      <c r="A355" s="401"/>
      <c r="B355" s="408"/>
      <c r="C355" s="99" t="s">
        <v>168</v>
      </c>
      <c r="D355" s="100">
        <f t="shared" ref="D355:P355" si="81">D15+D37+D60+D83+D105+D128+D150+D173+D195+D217+D240+D263+D286+D309+D332</f>
        <v>31676</v>
      </c>
      <c r="E355" s="100">
        <f t="shared" si="81"/>
        <v>0</v>
      </c>
      <c r="F355" s="100">
        <f t="shared" si="81"/>
        <v>31676</v>
      </c>
      <c r="G355" s="100">
        <f t="shared" si="81"/>
        <v>63600</v>
      </c>
      <c r="H355" s="100">
        <f t="shared" si="81"/>
        <v>0</v>
      </c>
      <c r="I355" s="100">
        <f t="shared" si="81"/>
        <v>63600</v>
      </c>
      <c r="J355" s="100">
        <f t="shared" si="81"/>
        <v>95276</v>
      </c>
      <c r="K355" s="100">
        <f t="shared" si="81"/>
        <v>0</v>
      </c>
      <c r="L355" s="100">
        <f t="shared" si="81"/>
        <v>95276</v>
      </c>
      <c r="M355" s="100">
        <f t="shared" si="81"/>
        <v>13359</v>
      </c>
      <c r="N355" s="100">
        <f t="shared" si="81"/>
        <v>0</v>
      </c>
      <c r="O355" s="100">
        <f t="shared" si="81"/>
        <v>13359</v>
      </c>
      <c r="P355" s="100">
        <f t="shared" si="81"/>
        <v>108635</v>
      </c>
      <c r="Q355" s="101" t="s">
        <v>121</v>
      </c>
      <c r="R355" s="410"/>
      <c r="S355" s="398"/>
    </row>
    <row r="356" spans="1:19" ht="24" customHeight="1" x14ac:dyDescent="0.2">
      <c r="A356" s="401"/>
      <c r="B356" s="408"/>
      <c r="C356" s="175" t="s">
        <v>143</v>
      </c>
      <c r="D356" s="154">
        <f t="shared" ref="D356:P356" si="82">D16+D38+D61+D84+D106+D129+D151+D174+D196+D218+D241+D264+D287+D310+D333</f>
        <v>18900</v>
      </c>
      <c r="E356" s="154">
        <f t="shared" si="82"/>
        <v>0</v>
      </c>
      <c r="F356" s="154">
        <f t="shared" si="82"/>
        <v>18900</v>
      </c>
      <c r="G356" s="154">
        <f t="shared" si="82"/>
        <v>707200</v>
      </c>
      <c r="H356" s="154">
        <f t="shared" si="82"/>
        <v>17800</v>
      </c>
      <c r="I356" s="154">
        <f t="shared" si="82"/>
        <v>725000</v>
      </c>
      <c r="J356" s="154">
        <f t="shared" si="82"/>
        <v>726100</v>
      </c>
      <c r="K356" s="154">
        <f t="shared" si="82"/>
        <v>17800</v>
      </c>
      <c r="L356" s="154">
        <f t="shared" si="82"/>
        <v>743900</v>
      </c>
      <c r="M356" s="154">
        <f t="shared" si="82"/>
        <v>46070</v>
      </c>
      <c r="N356" s="154">
        <f t="shared" si="82"/>
        <v>1800</v>
      </c>
      <c r="O356" s="154">
        <f t="shared" si="82"/>
        <v>47870</v>
      </c>
      <c r="P356" s="154">
        <f t="shared" si="82"/>
        <v>791770</v>
      </c>
      <c r="Q356" s="95" t="s">
        <v>144</v>
      </c>
      <c r="R356" s="410"/>
      <c r="S356" s="398"/>
    </row>
    <row r="357" spans="1:19" ht="24" customHeight="1" x14ac:dyDescent="0.2">
      <c r="A357" s="401"/>
      <c r="B357" s="408"/>
      <c r="C357" s="156" t="s">
        <v>88</v>
      </c>
      <c r="D357" s="157">
        <f>SUM(D354:D356)</f>
        <v>1711281</v>
      </c>
      <c r="E357" s="157">
        <f t="shared" ref="E357:P357" si="83">SUM(E354:E356)</f>
        <v>292970</v>
      </c>
      <c r="F357" s="157">
        <f t="shared" si="83"/>
        <v>2004251</v>
      </c>
      <c r="G357" s="157">
        <f t="shared" si="83"/>
        <v>3008790</v>
      </c>
      <c r="H357" s="157">
        <f t="shared" si="83"/>
        <v>399220</v>
      </c>
      <c r="I357" s="157">
        <f t="shared" si="83"/>
        <v>3408010</v>
      </c>
      <c r="J357" s="157">
        <f t="shared" si="83"/>
        <v>4720071</v>
      </c>
      <c r="K357" s="157">
        <f t="shared" si="83"/>
        <v>692190</v>
      </c>
      <c r="L357" s="157">
        <f t="shared" si="83"/>
        <v>5412261</v>
      </c>
      <c r="M357" s="157">
        <f t="shared" si="83"/>
        <v>837202</v>
      </c>
      <c r="N357" s="157">
        <f t="shared" si="83"/>
        <v>134712</v>
      </c>
      <c r="O357" s="157">
        <f t="shared" si="83"/>
        <v>971914</v>
      </c>
      <c r="P357" s="157">
        <f t="shared" si="83"/>
        <v>6384175</v>
      </c>
      <c r="Q357" s="158" t="s">
        <v>49</v>
      </c>
      <c r="R357" s="411"/>
      <c r="S357" s="398"/>
    </row>
    <row r="358" spans="1:19" ht="24" customHeight="1" x14ac:dyDescent="0.2">
      <c r="A358" s="401"/>
      <c r="B358" s="408" t="s">
        <v>88</v>
      </c>
      <c r="C358" s="96" t="s">
        <v>142</v>
      </c>
      <c r="D358" s="97">
        <f>D350+D354</f>
        <v>14634326</v>
      </c>
      <c r="E358" s="97">
        <f t="shared" ref="E358:P358" si="84">E350+E354</f>
        <v>789834</v>
      </c>
      <c r="F358" s="97">
        <f t="shared" si="84"/>
        <v>15424160</v>
      </c>
      <c r="G358" s="97">
        <f t="shared" si="84"/>
        <v>15496138</v>
      </c>
      <c r="H358" s="97">
        <f t="shared" si="84"/>
        <v>1091204</v>
      </c>
      <c r="I358" s="97">
        <f t="shared" si="84"/>
        <v>16587342</v>
      </c>
      <c r="J358" s="97">
        <f t="shared" si="84"/>
        <v>30130464</v>
      </c>
      <c r="K358" s="97">
        <f t="shared" si="84"/>
        <v>1881038</v>
      </c>
      <c r="L358" s="97">
        <f t="shared" si="84"/>
        <v>32011502</v>
      </c>
      <c r="M358" s="97">
        <f t="shared" si="84"/>
        <v>1255031</v>
      </c>
      <c r="N358" s="97">
        <f t="shared" si="84"/>
        <v>154617</v>
      </c>
      <c r="O358" s="97">
        <f t="shared" si="84"/>
        <v>1409648</v>
      </c>
      <c r="P358" s="97">
        <f t="shared" si="84"/>
        <v>33421150</v>
      </c>
      <c r="Q358" s="98" t="s">
        <v>120</v>
      </c>
      <c r="R358" s="412" t="s">
        <v>49</v>
      </c>
      <c r="S358" s="398"/>
    </row>
    <row r="359" spans="1:19" ht="24" customHeight="1" x14ac:dyDescent="0.2">
      <c r="A359" s="401"/>
      <c r="B359" s="408"/>
      <c r="C359" s="99" t="s">
        <v>168</v>
      </c>
      <c r="D359" s="100">
        <f t="shared" ref="D359:P359" si="85">D351+D355</f>
        <v>262476</v>
      </c>
      <c r="E359" s="100">
        <f t="shared" si="85"/>
        <v>7200</v>
      </c>
      <c r="F359" s="100">
        <f t="shared" si="85"/>
        <v>269676</v>
      </c>
      <c r="G359" s="100">
        <f t="shared" si="85"/>
        <v>105600</v>
      </c>
      <c r="H359" s="100">
        <f t="shared" si="85"/>
        <v>0</v>
      </c>
      <c r="I359" s="100">
        <f t="shared" si="85"/>
        <v>105600</v>
      </c>
      <c r="J359" s="100">
        <f t="shared" si="85"/>
        <v>368076</v>
      </c>
      <c r="K359" s="100">
        <f t="shared" si="85"/>
        <v>7200</v>
      </c>
      <c r="L359" s="100">
        <f t="shared" si="85"/>
        <v>375276</v>
      </c>
      <c r="M359" s="100">
        <f t="shared" si="85"/>
        <v>13609</v>
      </c>
      <c r="N359" s="100">
        <f t="shared" si="85"/>
        <v>250</v>
      </c>
      <c r="O359" s="100">
        <f t="shared" si="85"/>
        <v>13859</v>
      </c>
      <c r="P359" s="100">
        <f t="shared" si="85"/>
        <v>389135</v>
      </c>
      <c r="Q359" s="101" t="s">
        <v>121</v>
      </c>
      <c r="R359" s="410"/>
      <c r="S359" s="398"/>
    </row>
    <row r="360" spans="1:19" ht="24" customHeight="1" x14ac:dyDescent="0.2">
      <c r="A360" s="401"/>
      <c r="B360" s="408"/>
      <c r="C360" s="175" t="s">
        <v>143</v>
      </c>
      <c r="D360" s="154">
        <f t="shared" ref="D360:P360" si="86">D352+D356</f>
        <v>78300</v>
      </c>
      <c r="E360" s="154">
        <f t="shared" si="86"/>
        <v>0</v>
      </c>
      <c r="F360" s="154">
        <f t="shared" si="86"/>
        <v>78300</v>
      </c>
      <c r="G360" s="154">
        <f t="shared" si="86"/>
        <v>3844717</v>
      </c>
      <c r="H360" s="154">
        <f t="shared" si="86"/>
        <v>17800</v>
      </c>
      <c r="I360" s="154">
        <f t="shared" si="86"/>
        <v>3862517</v>
      </c>
      <c r="J360" s="154" t="e">
        <f t="shared" si="86"/>
        <v>#VALUE!</v>
      </c>
      <c r="K360" s="154">
        <f t="shared" si="86"/>
        <v>17800</v>
      </c>
      <c r="L360" s="154">
        <f t="shared" si="86"/>
        <v>3940817</v>
      </c>
      <c r="M360" s="154">
        <f t="shared" si="86"/>
        <v>107319</v>
      </c>
      <c r="N360" s="154">
        <f t="shared" si="86"/>
        <v>1800</v>
      </c>
      <c r="O360" s="154">
        <f t="shared" si="86"/>
        <v>109119</v>
      </c>
      <c r="P360" s="154">
        <f t="shared" si="86"/>
        <v>4049936</v>
      </c>
      <c r="Q360" s="95" t="s">
        <v>144</v>
      </c>
      <c r="R360" s="410"/>
      <c r="S360" s="398"/>
    </row>
    <row r="361" spans="1:19" ht="24" customHeight="1" thickBot="1" x14ac:dyDescent="0.25">
      <c r="A361" s="402"/>
      <c r="B361" s="417"/>
      <c r="C361" s="159" t="s">
        <v>88</v>
      </c>
      <c r="D361" s="160">
        <f t="shared" ref="D361:P361" si="87">D353+D357</f>
        <v>14975102</v>
      </c>
      <c r="E361" s="160">
        <f t="shared" si="87"/>
        <v>797034</v>
      </c>
      <c r="F361" s="160">
        <f t="shared" si="87"/>
        <v>15772136</v>
      </c>
      <c r="G361" s="160">
        <f t="shared" si="87"/>
        <v>19446455</v>
      </c>
      <c r="H361" s="160">
        <f t="shared" si="87"/>
        <v>1109004</v>
      </c>
      <c r="I361" s="160">
        <f t="shared" si="87"/>
        <v>20555459</v>
      </c>
      <c r="J361" s="160">
        <f t="shared" si="87"/>
        <v>32045958</v>
      </c>
      <c r="K361" s="160">
        <f t="shared" si="87"/>
        <v>1906038</v>
      </c>
      <c r="L361" s="160">
        <f t="shared" si="87"/>
        <v>36327595</v>
      </c>
      <c r="M361" s="160">
        <f t="shared" si="87"/>
        <v>1375959</v>
      </c>
      <c r="N361" s="160">
        <f t="shared" si="87"/>
        <v>156667</v>
      </c>
      <c r="O361" s="160">
        <f t="shared" si="87"/>
        <v>1532626</v>
      </c>
      <c r="P361" s="160">
        <f t="shared" si="87"/>
        <v>37860221</v>
      </c>
      <c r="Q361" s="161" t="s">
        <v>49</v>
      </c>
      <c r="R361" s="418"/>
      <c r="S361" s="399"/>
    </row>
    <row r="362" spans="1:19" ht="21" customHeight="1" thickTop="1" x14ac:dyDescent="0.2">
      <c r="A362" s="57"/>
      <c r="B362" s="57"/>
      <c r="C362" s="25"/>
      <c r="D362" s="25"/>
      <c r="E362" s="25"/>
      <c r="F362" s="25"/>
      <c r="G362" s="26"/>
      <c r="H362" s="26"/>
      <c r="I362" s="26"/>
      <c r="J362" s="26"/>
      <c r="K362" s="26"/>
      <c r="L362" s="26"/>
      <c r="M362" s="26"/>
      <c r="N362" s="26"/>
      <c r="O362" s="26"/>
      <c r="P362" s="27"/>
      <c r="Q362" s="28"/>
      <c r="R362" s="59"/>
      <c r="S362" s="60"/>
    </row>
    <row r="363" spans="1:19" ht="21" customHeight="1" x14ac:dyDescent="0.2">
      <c r="O363" s="56"/>
    </row>
    <row r="364" spans="1:19" ht="21" customHeight="1" x14ac:dyDescent="0.2">
      <c r="P364" s="55">
        <v>37878821</v>
      </c>
    </row>
  </sheetData>
  <mergeCells count="493">
    <mergeCell ref="A78:A89"/>
    <mergeCell ref="B78:B81"/>
    <mergeCell ref="R78:R81"/>
    <mergeCell ref="S78:S89"/>
    <mergeCell ref="B82:B85"/>
    <mergeCell ref="R82:R85"/>
    <mergeCell ref="B86:B89"/>
    <mergeCell ref="R86:R89"/>
    <mergeCell ref="A69:S69"/>
    <mergeCell ref="A71:D71"/>
    <mergeCell ref="P71:S71"/>
    <mergeCell ref="A72:A77"/>
    <mergeCell ref="B72:B77"/>
    <mergeCell ref="C72:C77"/>
    <mergeCell ref="D72:L72"/>
    <mergeCell ref="M72:O73"/>
    <mergeCell ref="P72:P74"/>
    <mergeCell ref="Q72:Q77"/>
    <mergeCell ref="R72:R77"/>
    <mergeCell ref="S72:S77"/>
    <mergeCell ref="D73:F73"/>
    <mergeCell ref="G73:I73"/>
    <mergeCell ref="J73:L73"/>
    <mergeCell ref="D75:I75"/>
    <mergeCell ref="J75:L76"/>
    <mergeCell ref="M75:O76"/>
    <mergeCell ref="P75:P77"/>
    <mergeCell ref="D76:F76"/>
    <mergeCell ref="G76:I76"/>
    <mergeCell ref="A55:A66"/>
    <mergeCell ref="B55:B58"/>
    <mergeCell ref="R55:R58"/>
    <mergeCell ref="S55:S66"/>
    <mergeCell ref="B59:B62"/>
    <mergeCell ref="R59:R62"/>
    <mergeCell ref="B63:B66"/>
    <mergeCell ref="R63:R66"/>
    <mergeCell ref="A70:S70"/>
    <mergeCell ref="A46:S46"/>
    <mergeCell ref="A47:S47"/>
    <mergeCell ref="A48:D48"/>
    <mergeCell ref="N48:O48"/>
    <mergeCell ref="P48:S48"/>
    <mergeCell ref="A49:A54"/>
    <mergeCell ref="B49:B54"/>
    <mergeCell ref="C49:C54"/>
    <mergeCell ref="D49:L49"/>
    <mergeCell ref="M49:O50"/>
    <mergeCell ref="P49:P51"/>
    <mergeCell ref="Q49:Q54"/>
    <mergeCell ref="R49:R54"/>
    <mergeCell ref="S49:S54"/>
    <mergeCell ref="D50:F50"/>
    <mergeCell ref="G50:I50"/>
    <mergeCell ref="J50:L50"/>
    <mergeCell ref="D52:I52"/>
    <mergeCell ref="J52:L53"/>
    <mergeCell ref="M52:O53"/>
    <mergeCell ref="P52:P54"/>
    <mergeCell ref="D53:F53"/>
    <mergeCell ref="G53:I53"/>
    <mergeCell ref="A10:A21"/>
    <mergeCell ref="B10:B13"/>
    <mergeCell ref="R10:R13"/>
    <mergeCell ref="S10:S21"/>
    <mergeCell ref="B14:B17"/>
    <mergeCell ref="R14:R17"/>
    <mergeCell ref="B18:B21"/>
    <mergeCell ref="R18:R21"/>
    <mergeCell ref="A26:A31"/>
    <mergeCell ref="B26:B31"/>
    <mergeCell ref="C26:C31"/>
    <mergeCell ref="D26:L26"/>
    <mergeCell ref="M26:O27"/>
    <mergeCell ref="P26:P28"/>
    <mergeCell ref="D30:F30"/>
    <mergeCell ref="G30:I30"/>
    <mergeCell ref="A23:S23"/>
    <mergeCell ref="A24:S24"/>
    <mergeCell ref="N25:O25"/>
    <mergeCell ref="A1:S1"/>
    <mergeCell ref="A2:S2"/>
    <mergeCell ref="A3:D3"/>
    <mergeCell ref="N3:O3"/>
    <mergeCell ref="P3:S3"/>
    <mergeCell ref="A4:A9"/>
    <mergeCell ref="B4:B9"/>
    <mergeCell ref="C4:C9"/>
    <mergeCell ref="D4:L4"/>
    <mergeCell ref="M4:O5"/>
    <mergeCell ref="P4:P6"/>
    <mergeCell ref="Q4:Q9"/>
    <mergeCell ref="R4:R9"/>
    <mergeCell ref="S4:S9"/>
    <mergeCell ref="D5:F5"/>
    <mergeCell ref="G5:I5"/>
    <mergeCell ref="J5:L5"/>
    <mergeCell ref="D7:I7"/>
    <mergeCell ref="J7:L8"/>
    <mergeCell ref="M7:O8"/>
    <mergeCell ref="P7:P9"/>
    <mergeCell ref="D8:F8"/>
    <mergeCell ref="G8:I8"/>
    <mergeCell ref="P25:S25"/>
    <mergeCell ref="B32:B35"/>
    <mergeCell ref="R32:R35"/>
    <mergeCell ref="B36:B39"/>
    <mergeCell ref="R36:R39"/>
    <mergeCell ref="B40:B43"/>
    <mergeCell ref="R40:R43"/>
    <mergeCell ref="Q26:Q31"/>
    <mergeCell ref="R26:R31"/>
    <mergeCell ref="S26:S31"/>
    <mergeCell ref="D27:F27"/>
    <mergeCell ref="G27:I27"/>
    <mergeCell ref="J27:L27"/>
    <mergeCell ref="D29:I29"/>
    <mergeCell ref="J29:L30"/>
    <mergeCell ref="M29:O30"/>
    <mergeCell ref="P29:P31"/>
    <mergeCell ref="B123:B126"/>
    <mergeCell ref="R123:R126"/>
    <mergeCell ref="B127:B130"/>
    <mergeCell ref="R127:R130"/>
    <mergeCell ref="B131:B134"/>
    <mergeCell ref="R131:R134"/>
    <mergeCell ref="B100:B103"/>
    <mergeCell ref="R100:R103"/>
    <mergeCell ref="B104:B107"/>
    <mergeCell ref="R104:R107"/>
    <mergeCell ref="B108:B111"/>
    <mergeCell ref="R108:R111"/>
    <mergeCell ref="A114:S114"/>
    <mergeCell ref="A115:S115"/>
    <mergeCell ref="P116:S116"/>
    <mergeCell ref="A117:A122"/>
    <mergeCell ref="B117:B122"/>
    <mergeCell ref="C117:C122"/>
    <mergeCell ref="D117:L117"/>
    <mergeCell ref="M117:O118"/>
    <mergeCell ref="P117:P119"/>
    <mergeCell ref="Q117:Q122"/>
    <mergeCell ref="R117:R122"/>
    <mergeCell ref="B168:B171"/>
    <mergeCell ref="R168:R171"/>
    <mergeCell ref="B172:B175"/>
    <mergeCell ref="R172:R175"/>
    <mergeCell ref="B176:B179"/>
    <mergeCell ref="R176:R179"/>
    <mergeCell ref="B145:B148"/>
    <mergeCell ref="R145:R148"/>
    <mergeCell ref="B149:B152"/>
    <mergeCell ref="R149:R152"/>
    <mergeCell ref="B153:B156"/>
    <mergeCell ref="R153:R156"/>
    <mergeCell ref="A159:S159"/>
    <mergeCell ref="A160:S160"/>
    <mergeCell ref="N161:O161"/>
    <mergeCell ref="P161:S161"/>
    <mergeCell ref="A162:A167"/>
    <mergeCell ref="B162:B167"/>
    <mergeCell ref="C162:C167"/>
    <mergeCell ref="D162:L162"/>
    <mergeCell ref="M162:O163"/>
    <mergeCell ref="P162:P164"/>
    <mergeCell ref="A168:A179"/>
    <mergeCell ref="Q162:Q167"/>
    <mergeCell ref="B212:B215"/>
    <mergeCell ref="R212:R215"/>
    <mergeCell ref="B216:B219"/>
    <mergeCell ref="R216:R219"/>
    <mergeCell ref="B220:B223"/>
    <mergeCell ref="R220:R223"/>
    <mergeCell ref="B190:B193"/>
    <mergeCell ref="R190:R193"/>
    <mergeCell ref="B194:B197"/>
    <mergeCell ref="R194:R197"/>
    <mergeCell ref="B198:B201"/>
    <mergeCell ref="R198:R201"/>
    <mergeCell ref="A203:S203"/>
    <mergeCell ref="A204:S204"/>
    <mergeCell ref="N205:O205"/>
    <mergeCell ref="P205:S205"/>
    <mergeCell ref="A206:A211"/>
    <mergeCell ref="B206:B211"/>
    <mergeCell ref="C206:C211"/>
    <mergeCell ref="D206:L206"/>
    <mergeCell ref="M206:O207"/>
    <mergeCell ref="P206:P208"/>
    <mergeCell ref="A190:A201"/>
    <mergeCell ref="Q206:Q211"/>
    <mergeCell ref="B289:B292"/>
    <mergeCell ref="R289:R292"/>
    <mergeCell ref="B258:B261"/>
    <mergeCell ref="R258:R261"/>
    <mergeCell ref="B262:B265"/>
    <mergeCell ref="R262:R265"/>
    <mergeCell ref="B266:B269"/>
    <mergeCell ref="R266:R269"/>
    <mergeCell ref="B235:B238"/>
    <mergeCell ref="R235:R238"/>
    <mergeCell ref="B239:B242"/>
    <mergeCell ref="R239:R242"/>
    <mergeCell ref="B243:B246"/>
    <mergeCell ref="R243:R246"/>
    <mergeCell ref="A249:S249"/>
    <mergeCell ref="A250:S250"/>
    <mergeCell ref="N251:O251"/>
    <mergeCell ref="P251:S251"/>
    <mergeCell ref="A252:A257"/>
    <mergeCell ref="B252:B257"/>
    <mergeCell ref="C252:C257"/>
    <mergeCell ref="D252:L252"/>
    <mergeCell ref="S281:S292"/>
    <mergeCell ref="M252:O253"/>
    <mergeCell ref="B350:B353"/>
    <mergeCell ref="R350:R353"/>
    <mergeCell ref="B354:B357"/>
    <mergeCell ref="R354:R357"/>
    <mergeCell ref="B358:B361"/>
    <mergeCell ref="R358:R361"/>
    <mergeCell ref="B327:B330"/>
    <mergeCell ref="R327:R330"/>
    <mergeCell ref="B331:B334"/>
    <mergeCell ref="R331:R334"/>
    <mergeCell ref="B335:B338"/>
    <mergeCell ref="R335:R338"/>
    <mergeCell ref="B304:B307"/>
    <mergeCell ref="R304:R307"/>
    <mergeCell ref="B308:B311"/>
    <mergeCell ref="R308:R311"/>
    <mergeCell ref="B312:B315"/>
    <mergeCell ref="R312:R315"/>
    <mergeCell ref="B281:B284"/>
    <mergeCell ref="R281:R284"/>
    <mergeCell ref="B285:B288"/>
    <mergeCell ref="R285:R288"/>
    <mergeCell ref="A295:S295"/>
    <mergeCell ref="A296:S296"/>
    <mergeCell ref="N297:O297"/>
    <mergeCell ref="P297:S297"/>
    <mergeCell ref="A298:A303"/>
    <mergeCell ref="B298:B303"/>
    <mergeCell ref="C298:C303"/>
    <mergeCell ref="D298:L298"/>
    <mergeCell ref="M298:O299"/>
    <mergeCell ref="P298:P300"/>
    <mergeCell ref="Q298:Q303"/>
    <mergeCell ref="R298:R303"/>
    <mergeCell ref="S298:S303"/>
    <mergeCell ref="D299:F299"/>
    <mergeCell ref="S304:S315"/>
    <mergeCell ref="S327:S338"/>
    <mergeCell ref="S350:S361"/>
    <mergeCell ref="A350:A361"/>
    <mergeCell ref="S32:S43"/>
    <mergeCell ref="S100:S111"/>
    <mergeCell ref="S123:S134"/>
    <mergeCell ref="S145:S156"/>
    <mergeCell ref="S168:S179"/>
    <mergeCell ref="S190:S201"/>
    <mergeCell ref="S212:S223"/>
    <mergeCell ref="S235:S246"/>
    <mergeCell ref="S258:S269"/>
    <mergeCell ref="A212:A223"/>
    <mergeCell ref="A235:A246"/>
    <mergeCell ref="A258:A269"/>
    <mergeCell ref="A281:A292"/>
    <mergeCell ref="A304:A315"/>
    <mergeCell ref="A327:A338"/>
    <mergeCell ref="A32:A43"/>
    <mergeCell ref="A100:A111"/>
    <mergeCell ref="A123:A134"/>
    <mergeCell ref="A145:A156"/>
    <mergeCell ref="A92:S92"/>
    <mergeCell ref="P93:S93"/>
    <mergeCell ref="A94:A99"/>
    <mergeCell ref="B94:B99"/>
    <mergeCell ref="C94:C99"/>
    <mergeCell ref="D94:L94"/>
    <mergeCell ref="M94:O95"/>
    <mergeCell ref="P94:P96"/>
    <mergeCell ref="Q94:Q99"/>
    <mergeCell ref="R94:R99"/>
    <mergeCell ref="S94:S99"/>
    <mergeCell ref="D95:F95"/>
    <mergeCell ref="G95:I95"/>
    <mergeCell ref="J95:L95"/>
    <mergeCell ref="D97:I97"/>
    <mergeCell ref="J97:L98"/>
    <mergeCell ref="M97:O98"/>
    <mergeCell ref="P97:P99"/>
    <mergeCell ref="D98:F98"/>
    <mergeCell ref="G98:I98"/>
    <mergeCell ref="S117:S122"/>
    <mergeCell ref="D118:F118"/>
    <mergeCell ref="G118:I118"/>
    <mergeCell ref="J118:L118"/>
    <mergeCell ref="D120:I120"/>
    <mergeCell ref="J120:L121"/>
    <mergeCell ref="M120:O121"/>
    <mergeCell ref="P120:P122"/>
    <mergeCell ref="D121:F121"/>
    <mergeCell ref="G121:I121"/>
    <mergeCell ref="A136:S136"/>
    <mergeCell ref="A137:S137"/>
    <mergeCell ref="N138:O138"/>
    <mergeCell ref="P138:S138"/>
    <mergeCell ref="A139:A144"/>
    <mergeCell ref="B139:B144"/>
    <mergeCell ref="C139:C144"/>
    <mergeCell ref="D139:L139"/>
    <mergeCell ref="M139:O140"/>
    <mergeCell ref="P139:P141"/>
    <mergeCell ref="Q139:Q144"/>
    <mergeCell ref="R139:R144"/>
    <mergeCell ref="S139:S144"/>
    <mergeCell ref="D140:F140"/>
    <mergeCell ref="G140:I140"/>
    <mergeCell ref="J140:L140"/>
    <mergeCell ref="D142:I142"/>
    <mergeCell ref="J142:L143"/>
    <mergeCell ref="M142:O143"/>
    <mergeCell ref="P142:P144"/>
    <mergeCell ref="D143:F143"/>
    <mergeCell ref="G143:I143"/>
    <mergeCell ref="R162:R167"/>
    <mergeCell ref="S162:S167"/>
    <mergeCell ref="D163:F163"/>
    <mergeCell ref="G163:I163"/>
    <mergeCell ref="J163:L163"/>
    <mergeCell ref="D165:I165"/>
    <mergeCell ref="J165:L166"/>
    <mergeCell ref="M165:O166"/>
    <mergeCell ref="P165:P167"/>
    <mergeCell ref="D166:F166"/>
    <mergeCell ref="G166:I166"/>
    <mergeCell ref="A181:S181"/>
    <mergeCell ref="A182:S182"/>
    <mergeCell ref="N183:O183"/>
    <mergeCell ref="P183:S183"/>
    <mergeCell ref="A184:A189"/>
    <mergeCell ref="B184:B189"/>
    <mergeCell ref="C184:C189"/>
    <mergeCell ref="D184:L184"/>
    <mergeCell ref="M184:O185"/>
    <mergeCell ref="P184:P186"/>
    <mergeCell ref="Q184:Q189"/>
    <mergeCell ref="R184:R189"/>
    <mergeCell ref="S184:S189"/>
    <mergeCell ref="D185:F185"/>
    <mergeCell ref="G185:I185"/>
    <mergeCell ref="J185:L185"/>
    <mergeCell ref="D187:I187"/>
    <mergeCell ref="J187:L188"/>
    <mergeCell ref="M187:O188"/>
    <mergeCell ref="P187:P189"/>
    <mergeCell ref="D188:F188"/>
    <mergeCell ref="G188:I188"/>
    <mergeCell ref="R206:R211"/>
    <mergeCell ref="S206:S211"/>
    <mergeCell ref="D207:F207"/>
    <mergeCell ref="G207:I207"/>
    <mergeCell ref="J207:L207"/>
    <mergeCell ref="D209:I209"/>
    <mergeCell ref="J209:L210"/>
    <mergeCell ref="M209:O210"/>
    <mergeCell ref="P209:P211"/>
    <mergeCell ref="D210:F210"/>
    <mergeCell ref="G210:I210"/>
    <mergeCell ref="A226:S226"/>
    <mergeCell ref="A227:S227"/>
    <mergeCell ref="N228:O228"/>
    <mergeCell ref="P228:S228"/>
    <mergeCell ref="A229:A234"/>
    <mergeCell ref="B229:B234"/>
    <mergeCell ref="C229:C234"/>
    <mergeCell ref="D229:L229"/>
    <mergeCell ref="M229:O230"/>
    <mergeCell ref="P229:P231"/>
    <mergeCell ref="Q229:Q234"/>
    <mergeCell ref="R229:R234"/>
    <mergeCell ref="S229:S234"/>
    <mergeCell ref="D230:F230"/>
    <mergeCell ref="G230:I230"/>
    <mergeCell ref="J230:L230"/>
    <mergeCell ref="D232:I232"/>
    <mergeCell ref="J232:L233"/>
    <mergeCell ref="M232:O233"/>
    <mergeCell ref="P232:P234"/>
    <mergeCell ref="D233:F233"/>
    <mergeCell ref="G233:I233"/>
    <mergeCell ref="P252:P254"/>
    <mergeCell ref="Q252:Q257"/>
    <mergeCell ref="R252:R257"/>
    <mergeCell ref="S252:S257"/>
    <mergeCell ref="D253:F253"/>
    <mergeCell ref="G253:I253"/>
    <mergeCell ref="J253:L253"/>
    <mergeCell ref="D255:I255"/>
    <mergeCell ref="J255:L256"/>
    <mergeCell ref="M255:O256"/>
    <mergeCell ref="P255:P257"/>
    <mergeCell ref="D256:F256"/>
    <mergeCell ref="G256:I256"/>
    <mergeCell ref="A272:S272"/>
    <mergeCell ref="A273:S273"/>
    <mergeCell ref="N274:O274"/>
    <mergeCell ref="P274:S274"/>
    <mergeCell ref="A275:A280"/>
    <mergeCell ref="B275:B280"/>
    <mergeCell ref="C275:C280"/>
    <mergeCell ref="D275:L275"/>
    <mergeCell ref="M275:O276"/>
    <mergeCell ref="P275:P277"/>
    <mergeCell ref="Q275:Q280"/>
    <mergeCell ref="R275:R280"/>
    <mergeCell ref="S275:S280"/>
    <mergeCell ref="D276:F276"/>
    <mergeCell ref="G276:I276"/>
    <mergeCell ref="J276:L276"/>
    <mergeCell ref="D278:I278"/>
    <mergeCell ref="J278:L279"/>
    <mergeCell ref="M278:O279"/>
    <mergeCell ref="P278:P280"/>
    <mergeCell ref="D279:F279"/>
    <mergeCell ref="G279:I279"/>
    <mergeCell ref="A274:D274"/>
    <mergeCell ref="G299:I299"/>
    <mergeCell ref="J299:L299"/>
    <mergeCell ref="D301:I301"/>
    <mergeCell ref="J301:L302"/>
    <mergeCell ref="M301:O302"/>
    <mergeCell ref="P301:P303"/>
    <mergeCell ref="D302:F302"/>
    <mergeCell ref="G302:I302"/>
    <mergeCell ref="D321:L321"/>
    <mergeCell ref="M321:O322"/>
    <mergeCell ref="P321:P323"/>
    <mergeCell ref="S321:S326"/>
    <mergeCell ref="D322:F322"/>
    <mergeCell ref="G322:I322"/>
    <mergeCell ref="J322:L322"/>
    <mergeCell ref="D324:I324"/>
    <mergeCell ref="J324:L325"/>
    <mergeCell ref="M324:O325"/>
    <mergeCell ref="P324:P326"/>
    <mergeCell ref="D325:F325"/>
    <mergeCell ref="G325:I325"/>
    <mergeCell ref="Q321:Q326"/>
    <mergeCell ref="S344:S349"/>
    <mergeCell ref="D345:F345"/>
    <mergeCell ref="G345:I345"/>
    <mergeCell ref="J345:L345"/>
    <mergeCell ref="D347:I347"/>
    <mergeCell ref="J347:L348"/>
    <mergeCell ref="M347:O348"/>
    <mergeCell ref="P347:P349"/>
    <mergeCell ref="D348:F348"/>
    <mergeCell ref="G348:I348"/>
    <mergeCell ref="A344:A349"/>
    <mergeCell ref="B344:B349"/>
    <mergeCell ref="C344:C349"/>
    <mergeCell ref="D344:L344"/>
    <mergeCell ref="M344:O345"/>
    <mergeCell ref="P344:P346"/>
    <mergeCell ref="Q344:Q349"/>
    <mergeCell ref="R344:R349"/>
    <mergeCell ref="R321:R326"/>
    <mergeCell ref="A91:S91"/>
    <mergeCell ref="A297:D297"/>
    <mergeCell ref="A320:D320"/>
    <mergeCell ref="A343:D343"/>
    <mergeCell ref="A93:D93"/>
    <mergeCell ref="A25:D25"/>
    <mergeCell ref="A116:D116"/>
    <mergeCell ref="A138:D138"/>
    <mergeCell ref="A161:D161"/>
    <mergeCell ref="A183:D183"/>
    <mergeCell ref="A205:D205"/>
    <mergeCell ref="A228:D228"/>
    <mergeCell ref="A251:D251"/>
    <mergeCell ref="A341:S341"/>
    <mergeCell ref="A342:S342"/>
    <mergeCell ref="N343:O343"/>
    <mergeCell ref="P343:S343"/>
    <mergeCell ref="A318:S318"/>
    <mergeCell ref="A319:S319"/>
    <mergeCell ref="N320:O320"/>
    <mergeCell ref="P320:S320"/>
    <mergeCell ref="A321:A326"/>
    <mergeCell ref="B321:B326"/>
    <mergeCell ref="C321:C326"/>
  </mergeCells>
  <printOptions horizontalCentered="1"/>
  <pageMargins left="0.31496062992126" right="0.31496062992126" top="0.74803149606299202" bottom="0.74803149606299202" header="0.31496062992126" footer="0.31496062992126"/>
  <pageSetup paperSize="9" scale="94" firstPageNumber="37" orientation="landscape" useFirstPageNumber="1" horizontalDpi="300" verticalDpi="0" r:id="rId1"/>
  <headerFooter>
    <oddFooter>&amp;C&amp;P</oddFooter>
  </headerFooter>
  <rowBreaks count="15" manualBreakCount="15">
    <brk id="22" max="16383" man="1"/>
    <brk id="44" max="16383" man="1"/>
    <brk id="67" max="16383" man="1"/>
    <brk id="90" max="16383" man="1"/>
    <brk id="112" max="16383" man="1"/>
    <brk id="135" max="18" man="1"/>
    <brk id="157" max="16383" man="1"/>
    <brk id="180" max="18" man="1"/>
    <brk id="202" max="18" man="1"/>
    <brk id="224" max="18" man="1"/>
    <brk id="247" max="18" man="1"/>
    <brk id="270" max="18" man="1"/>
    <brk id="293" max="18" man="1"/>
    <brk id="316" max="18" man="1"/>
    <brk id="339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4"/>
  <sheetViews>
    <sheetView rightToLeft="1" workbookViewId="0">
      <selection activeCell="K3" sqref="K3"/>
    </sheetView>
  </sheetViews>
  <sheetFormatPr defaultRowHeight="15" x14ac:dyDescent="0.25"/>
  <cols>
    <col min="2" max="2" width="12" customWidth="1"/>
    <col min="3" max="3" width="15.28515625" customWidth="1"/>
    <col min="4" max="4" width="10.7109375" customWidth="1"/>
    <col min="6" max="6" width="10.5703125" customWidth="1"/>
    <col min="9" max="9" width="10.5703125" customWidth="1"/>
    <col min="11" max="11" width="13.7109375" customWidth="1"/>
  </cols>
  <sheetData>
    <row r="1" spans="1:11" ht="21" customHeight="1" x14ac:dyDescent="0.25">
      <c r="A1" s="320" t="s">
        <v>206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32.25" customHeight="1" x14ac:dyDescent="0.25">
      <c r="A2" s="431" t="s">
        <v>207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</row>
    <row r="3" spans="1:11" ht="15.75" thickBot="1" x14ac:dyDescent="0.3">
      <c r="A3" s="20"/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ht="15.75" customHeight="1" thickTop="1" x14ac:dyDescent="0.25">
      <c r="A4" s="315" t="s">
        <v>19</v>
      </c>
      <c r="B4" s="321" t="s">
        <v>107</v>
      </c>
      <c r="C4" s="321" t="s">
        <v>108</v>
      </c>
      <c r="D4" s="323" t="s">
        <v>104</v>
      </c>
      <c r="E4" s="323"/>
      <c r="F4" s="323"/>
      <c r="G4" s="321" t="s">
        <v>109</v>
      </c>
      <c r="H4" s="321" t="s">
        <v>110</v>
      </c>
      <c r="I4" s="321" t="s">
        <v>111</v>
      </c>
      <c r="J4" s="321" t="s">
        <v>112</v>
      </c>
      <c r="K4" s="297" t="s">
        <v>23</v>
      </c>
    </row>
    <row r="5" spans="1:11" x14ac:dyDescent="0.25">
      <c r="A5" s="314"/>
      <c r="B5" s="322"/>
      <c r="C5" s="322"/>
      <c r="D5" s="242" t="s">
        <v>113</v>
      </c>
      <c r="E5" s="242" t="s">
        <v>114</v>
      </c>
      <c r="F5" s="242" t="s">
        <v>91</v>
      </c>
      <c r="G5" s="322"/>
      <c r="H5" s="322"/>
      <c r="I5" s="322"/>
      <c r="J5" s="322"/>
      <c r="K5" s="312"/>
    </row>
    <row r="6" spans="1:11" ht="15" customHeight="1" x14ac:dyDescent="0.25">
      <c r="A6" s="314"/>
      <c r="B6" s="312" t="s">
        <v>92</v>
      </c>
      <c r="C6" s="313" t="s">
        <v>115</v>
      </c>
      <c r="D6" s="324" t="s">
        <v>105</v>
      </c>
      <c r="E6" s="324"/>
      <c r="F6" s="324"/>
      <c r="G6" s="312" t="s">
        <v>106</v>
      </c>
      <c r="H6" s="312" t="s">
        <v>116</v>
      </c>
      <c r="I6" s="312" t="s">
        <v>117</v>
      </c>
      <c r="J6" s="312" t="s">
        <v>118</v>
      </c>
      <c r="K6" s="312"/>
    </row>
    <row r="7" spans="1:11" ht="43.5" customHeight="1" thickBot="1" x14ac:dyDescent="0.3">
      <c r="A7" s="316"/>
      <c r="B7" s="298"/>
      <c r="C7" s="280"/>
      <c r="D7" s="239" t="s">
        <v>119</v>
      </c>
      <c r="E7" s="239" t="s">
        <v>103</v>
      </c>
      <c r="F7" s="239" t="s">
        <v>49</v>
      </c>
      <c r="G7" s="298"/>
      <c r="H7" s="298"/>
      <c r="I7" s="298"/>
      <c r="J7" s="298"/>
      <c r="K7" s="298"/>
    </row>
    <row r="8" spans="1:11" ht="15.75" thickTop="1" x14ac:dyDescent="0.25">
      <c r="A8" s="132" t="s">
        <v>201</v>
      </c>
      <c r="B8" s="127">
        <v>2</v>
      </c>
      <c r="C8" s="127">
        <v>400</v>
      </c>
      <c r="D8" s="127">
        <v>175</v>
      </c>
      <c r="E8" s="127">
        <v>15</v>
      </c>
      <c r="F8" s="127">
        <v>190</v>
      </c>
      <c r="G8" s="127">
        <v>5</v>
      </c>
      <c r="H8" s="127">
        <v>307</v>
      </c>
      <c r="I8" s="127">
        <v>71199</v>
      </c>
      <c r="J8" s="127">
        <v>11542</v>
      </c>
      <c r="K8" s="238" t="s">
        <v>203</v>
      </c>
    </row>
    <row r="9" spans="1:11" x14ac:dyDescent="0.25">
      <c r="A9" s="92" t="s">
        <v>24</v>
      </c>
      <c r="B9" s="91">
        <v>32</v>
      </c>
      <c r="C9" s="91">
        <v>30</v>
      </c>
      <c r="D9" s="91">
        <v>766</v>
      </c>
      <c r="E9" s="91">
        <v>79</v>
      </c>
      <c r="F9" s="91">
        <v>845</v>
      </c>
      <c r="G9" s="91">
        <v>7</v>
      </c>
      <c r="H9" s="91">
        <v>1665</v>
      </c>
      <c r="I9" s="91">
        <v>336669</v>
      </c>
      <c r="J9" s="91">
        <v>72093</v>
      </c>
      <c r="K9" s="236" t="s">
        <v>25</v>
      </c>
    </row>
    <row r="10" spans="1:11" x14ac:dyDescent="0.25">
      <c r="A10" s="87" t="s">
        <v>197</v>
      </c>
      <c r="B10" s="90">
        <v>2</v>
      </c>
      <c r="C10" s="90">
        <v>0</v>
      </c>
      <c r="D10" s="90">
        <v>19</v>
      </c>
      <c r="E10" s="90">
        <v>5</v>
      </c>
      <c r="F10" s="90">
        <v>24</v>
      </c>
      <c r="G10" s="90">
        <v>0</v>
      </c>
      <c r="H10" s="90">
        <v>59</v>
      </c>
      <c r="I10" s="90">
        <v>2784</v>
      </c>
      <c r="J10" s="90">
        <v>2784</v>
      </c>
      <c r="K10" s="237" t="s">
        <v>204</v>
      </c>
    </row>
    <row r="11" spans="1:11" x14ac:dyDescent="0.25">
      <c r="A11" s="92" t="s">
        <v>198</v>
      </c>
      <c r="B11" s="91">
        <v>1</v>
      </c>
      <c r="C11" s="91">
        <v>0</v>
      </c>
      <c r="D11" s="91">
        <v>0</v>
      </c>
      <c r="E11" s="91">
        <v>0</v>
      </c>
      <c r="F11" s="91">
        <v>0</v>
      </c>
      <c r="G11" s="91">
        <v>15</v>
      </c>
      <c r="H11" s="91">
        <v>15</v>
      </c>
      <c r="I11" s="91">
        <v>4600</v>
      </c>
      <c r="J11" s="91">
        <v>210</v>
      </c>
      <c r="K11" s="236" t="s">
        <v>205</v>
      </c>
    </row>
    <row r="12" spans="1:11" x14ac:dyDescent="0.25">
      <c r="A12" s="87" t="s">
        <v>93</v>
      </c>
      <c r="B12" s="90">
        <v>340</v>
      </c>
      <c r="C12" s="90">
        <v>111</v>
      </c>
      <c r="D12" s="90">
        <v>11368</v>
      </c>
      <c r="E12" s="90">
        <v>1152</v>
      </c>
      <c r="F12" s="90">
        <v>12520</v>
      </c>
      <c r="G12" s="90">
        <v>406</v>
      </c>
      <c r="H12" s="90">
        <v>29749</v>
      </c>
      <c r="I12" s="90">
        <v>3102870</v>
      </c>
      <c r="J12" s="90">
        <v>2595931</v>
      </c>
      <c r="K12" s="237" t="s">
        <v>27</v>
      </c>
    </row>
    <row r="13" spans="1:11" x14ac:dyDescent="0.25">
      <c r="A13" s="92" t="s">
        <v>28</v>
      </c>
      <c r="B13" s="91">
        <v>7</v>
      </c>
      <c r="C13" s="91">
        <v>0</v>
      </c>
      <c r="D13" s="91">
        <v>269</v>
      </c>
      <c r="E13" s="91">
        <v>18</v>
      </c>
      <c r="F13" s="91">
        <v>287</v>
      </c>
      <c r="G13" s="91">
        <v>63</v>
      </c>
      <c r="H13" s="91">
        <v>291</v>
      </c>
      <c r="I13" s="432">
        <v>20319</v>
      </c>
      <c r="J13" s="91">
        <v>19443</v>
      </c>
      <c r="K13" s="236" t="s">
        <v>29</v>
      </c>
    </row>
    <row r="14" spans="1:11" x14ac:dyDescent="0.25">
      <c r="A14" s="87" t="s">
        <v>30</v>
      </c>
      <c r="B14" s="90">
        <v>714</v>
      </c>
      <c r="C14" s="90">
        <v>0</v>
      </c>
      <c r="D14" s="90">
        <v>27135</v>
      </c>
      <c r="E14" s="90">
        <v>1190</v>
      </c>
      <c r="F14" s="90">
        <v>28325</v>
      </c>
      <c r="G14" s="90">
        <v>173</v>
      </c>
      <c r="H14" s="90">
        <v>72173</v>
      </c>
      <c r="I14" s="90">
        <v>4985738</v>
      </c>
      <c r="J14" s="90">
        <v>1930195</v>
      </c>
      <c r="K14" s="237" t="s">
        <v>31</v>
      </c>
    </row>
    <row r="15" spans="1:11" x14ac:dyDescent="0.25">
      <c r="A15" s="92" t="s">
        <v>32</v>
      </c>
      <c r="B15" s="91">
        <v>8</v>
      </c>
      <c r="C15" s="91">
        <v>6</v>
      </c>
      <c r="D15" s="91">
        <v>205</v>
      </c>
      <c r="E15" s="91">
        <v>21</v>
      </c>
      <c r="F15" s="91">
        <v>226</v>
      </c>
      <c r="G15" s="91">
        <v>8</v>
      </c>
      <c r="H15" s="91">
        <v>385</v>
      </c>
      <c r="I15" s="91">
        <v>26890</v>
      </c>
      <c r="J15" s="91">
        <v>5947</v>
      </c>
      <c r="K15" s="236" t="s">
        <v>33</v>
      </c>
    </row>
    <row r="16" spans="1:11" ht="30" x14ac:dyDescent="0.25">
      <c r="A16" s="87" t="s">
        <v>34</v>
      </c>
      <c r="B16" s="90">
        <v>3</v>
      </c>
      <c r="C16" s="90">
        <v>0</v>
      </c>
      <c r="D16" s="90">
        <v>57</v>
      </c>
      <c r="E16" s="90">
        <v>9</v>
      </c>
      <c r="F16" s="90">
        <v>66</v>
      </c>
      <c r="G16" s="90">
        <v>2</v>
      </c>
      <c r="H16" s="90">
        <v>173</v>
      </c>
      <c r="I16" s="90">
        <v>2044</v>
      </c>
      <c r="J16" s="90">
        <v>1738</v>
      </c>
      <c r="K16" s="237" t="s">
        <v>35</v>
      </c>
    </row>
    <row r="17" spans="1:11" x14ac:dyDescent="0.25">
      <c r="A17" s="92" t="s">
        <v>36</v>
      </c>
      <c r="B17" s="91">
        <v>364</v>
      </c>
      <c r="C17" s="91">
        <v>0</v>
      </c>
      <c r="D17" s="91">
        <v>11261</v>
      </c>
      <c r="E17" s="91">
        <v>305</v>
      </c>
      <c r="F17" s="91">
        <v>11566</v>
      </c>
      <c r="G17" s="91">
        <v>16</v>
      </c>
      <c r="H17" s="91">
        <v>27065</v>
      </c>
      <c r="I17" s="91">
        <v>1647400</v>
      </c>
      <c r="J17" s="91">
        <v>1232208</v>
      </c>
      <c r="K17" s="236" t="s">
        <v>37</v>
      </c>
    </row>
    <row r="18" spans="1:11" ht="25.5" x14ac:dyDescent="0.25">
      <c r="A18" s="87" t="s">
        <v>38</v>
      </c>
      <c r="B18" s="90">
        <v>6</v>
      </c>
      <c r="C18" s="90">
        <v>0</v>
      </c>
      <c r="D18" s="90">
        <v>140</v>
      </c>
      <c r="E18" s="90">
        <v>0</v>
      </c>
      <c r="F18" s="90">
        <v>140</v>
      </c>
      <c r="G18" s="90">
        <v>8</v>
      </c>
      <c r="H18" s="90">
        <v>249</v>
      </c>
      <c r="I18" s="90">
        <v>19981</v>
      </c>
      <c r="J18" s="90">
        <v>12905</v>
      </c>
      <c r="K18" s="237" t="s">
        <v>39</v>
      </c>
    </row>
    <row r="19" spans="1:11" ht="38.25" x14ac:dyDescent="0.25">
      <c r="A19" s="92" t="s">
        <v>40</v>
      </c>
      <c r="B19" s="91">
        <v>6</v>
      </c>
      <c r="C19" s="91">
        <v>0</v>
      </c>
      <c r="D19" s="91">
        <v>114</v>
      </c>
      <c r="E19" s="91">
        <v>30</v>
      </c>
      <c r="F19" s="91">
        <v>144</v>
      </c>
      <c r="G19" s="91">
        <v>4</v>
      </c>
      <c r="H19" s="91">
        <v>267</v>
      </c>
      <c r="I19" s="91">
        <v>16961</v>
      </c>
      <c r="J19" s="91">
        <v>6426</v>
      </c>
      <c r="K19" s="236" t="s">
        <v>41</v>
      </c>
    </row>
    <row r="20" spans="1:11" x14ac:dyDescent="0.25">
      <c r="A20" s="87" t="s">
        <v>42</v>
      </c>
      <c r="B20" s="90">
        <v>10</v>
      </c>
      <c r="C20" s="90">
        <v>0</v>
      </c>
      <c r="D20" s="90">
        <v>258</v>
      </c>
      <c r="E20" s="90">
        <v>42</v>
      </c>
      <c r="F20" s="90">
        <v>300</v>
      </c>
      <c r="G20" s="90">
        <v>23</v>
      </c>
      <c r="H20" s="90">
        <v>410</v>
      </c>
      <c r="I20" s="90">
        <v>54592</v>
      </c>
      <c r="J20" s="90">
        <v>20841</v>
      </c>
      <c r="K20" s="237" t="s">
        <v>43</v>
      </c>
    </row>
    <row r="21" spans="1:11" x14ac:dyDescent="0.25">
      <c r="A21" s="92" t="s">
        <v>44</v>
      </c>
      <c r="B21" s="91">
        <v>9</v>
      </c>
      <c r="C21" s="91">
        <v>0</v>
      </c>
      <c r="D21" s="91">
        <v>155</v>
      </c>
      <c r="E21" s="91">
        <v>27</v>
      </c>
      <c r="F21" s="91">
        <v>182</v>
      </c>
      <c r="G21" s="91">
        <v>0</v>
      </c>
      <c r="H21" s="91">
        <v>345</v>
      </c>
      <c r="I21" s="91">
        <v>30450</v>
      </c>
      <c r="J21" s="91">
        <v>21065</v>
      </c>
      <c r="K21" s="236" t="s">
        <v>45</v>
      </c>
    </row>
    <row r="22" spans="1:11" ht="25.5" x14ac:dyDescent="0.25">
      <c r="A22" s="87" t="s">
        <v>46</v>
      </c>
      <c r="B22" s="90">
        <v>53</v>
      </c>
      <c r="C22" s="90">
        <v>0</v>
      </c>
      <c r="D22" s="90">
        <v>2066</v>
      </c>
      <c r="E22" s="90">
        <v>457</v>
      </c>
      <c r="F22" s="90">
        <v>2523</v>
      </c>
      <c r="G22" s="90">
        <v>45</v>
      </c>
      <c r="H22" s="90">
        <v>3682</v>
      </c>
      <c r="I22" s="90">
        <v>373208</v>
      </c>
      <c r="J22" s="90">
        <v>163708</v>
      </c>
      <c r="K22" s="237" t="s">
        <v>47</v>
      </c>
    </row>
    <row r="23" spans="1:11" ht="26.25" thickBot="1" x14ac:dyDescent="0.3">
      <c r="A23" s="128" t="s">
        <v>82</v>
      </c>
      <c r="B23" s="129">
        <v>1557</v>
      </c>
      <c r="C23" s="129">
        <v>547</v>
      </c>
      <c r="D23" s="129">
        <v>53988</v>
      </c>
      <c r="E23" s="129">
        <v>3350</v>
      </c>
      <c r="F23" s="129">
        <v>57338</v>
      </c>
      <c r="G23" s="129">
        <v>775</v>
      </c>
      <c r="H23" s="129">
        <v>136835</v>
      </c>
      <c r="I23" s="129">
        <v>10695705</v>
      </c>
      <c r="J23" s="129">
        <v>6097036</v>
      </c>
      <c r="K23" s="128" t="s">
        <v>83</v>
      </c>
    </row>
    <row r="24" spans="1:11" ht="15.75" thickTop="1" x14ac:dyDescent="0.25"/>
  </sheetData>
  <mergeCells count="18">
    <mergeCell ref="K4:K7"/>
    <mergeCell ref="B6:B7"/>
    <mergeCell ref="C6:C7"/>
    <mergeCell ref="D6:F6"/>
    <mergeCell ref="G6:G7"/>
    <mergeCell ref="H6:H7"/>
    <mergeCell ref="I6:I7"/>
    <mergeCell ref="J6:J7"/>
    <mergeCell ref="A1:K1"/>
    <mergeCell ref="A2:K2"/>
    <mergeCell ref="A4:A7"/>
    <mergeCell ref="B4:B5"/>
    <mergeCell ref="C4:C5"/>
    <mergeCell ref="D4:F4"/>
    <mergeCell ref="G4:G5"/>
    <mergeCell ref="H4:H5"/>
    <mergeCell ref="I4:I5"/>
    <mergeCell ref="J4:J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4"/>
  <sheetViews>
    <sheetView rightToLeft="1" workbookViewId="0">
      <selection activeCell="F3" sqref="F3"/>
    </sheetView>
  </sheetViews>
  <sheetFormatPr defaultRowHeight="15" x14ac:dyDescent="0.25"/>
  <cols>
    <col min="1" max="1" width="21.7109375" style="23" customWidth="1"/>
    <col min="2" max="3" width="17.140625" style="23" customWidth="1"/>
    <col min="4" max="4" width="19.85546875" style="23" customWidth="1"/>
    <col min="5" max="5" width="17.140625" style="23" customWidth="1"/>
    <col min="6" max="6" width="23.28515625" style="23" customWidth="1"/>
    <col min="7" max="16384" width="9.140625" style="23"/>
  </cols>
  <sheetData>
    <row r="1" spans="1:6" ht="23.25" customHeight="1" x14ac:dyDescent="0.25">
      <c r="A1" s="425" t="s">
        <v>214</v>
      </c>
      <c r="B1" s="425"/>
      <c r="C1" s="425"/>
      <c r="D1" s="425"/>
      <c r="E1" s="425"/>
      <c r="F1" s="425"/>
    </row>
    <row r="2" spans="1:6" ht="23.25" customHeight="1" x14ac:dyDescent="0.25">
      <c r="A2" s="325" t="s">
        <v>215</v>
      </c>
      <c r="B2" s="325"/>
      <c r="C2" s="325"/>
      <c r="D2" s="325"/>
      <c r="E2" s="325"/>
      <c r="F2" s="325"/>
    </row>
    <row r="3" spans="1:6" s="2" customFormat="1" ht="23.25" customHeight="1" thickBot="1" x14ac:dyDescent="0.3">
      <c r="A3" s="18"/>
      <c r="B3" s="68" t="s">
        <v>174</v>
      </c>
      <c r="C3" s="68"/>
      <c r="D3" s="67"/>
      <c r="E3" s="63" t="s">
        <v>170</v>
      </c>
      <c r="F3" s="70"/>
    </row>
    <row r="4" spans="1:6" ht="23.25" customHeight="1" thickTop="1" x14ac:dyDescent="0.25">
      <c r="A4" s="317" t="s">
        <v>171</v>
      </c>
      <c r="B4" s="317" t="s">
        <v>179</v>
      </c>
      <c r="C4" s="317" t="s">
        <v>180</v>
      </c>
      <c r="D4" s="317"/>
      <c r="E4" s="317"/>
      <c r="F4" s="426" t="s">
        <v>23</v>
      </c>
    </row>
    <row r="5" spans="1:6" ht="23.25" customHeight="1" x14ac:dyDescent="0.25">
      <c r="A5" s="319"/>
      <c r="B5" s="319"/>
      <c r="C5" s="131" t="s">
        <v>181</v>
      </c>
      <c r="D5" s="131" t="s">
        <v>182</v>
      </c>
      <c r="E5" s="131" t="s">
        <v>173</v>
      </c>
      <c r="F5" s="327"/>
    </row>
    <row r="6" spans="1:6" ht="23.25" customHeight="1" x14ac:dyDescent="0.25">
      <c r="A6" s="319"/>
      <c r="B6" s="327" t="s">
        <v>183</v>
      </c>
      <c r="C6" s="428" t="s">
        <v>184</v>
      </c>
      <c r="D6" s="429"/>
      <c r="E6" s="430"/>
      <c r="F6" s="327"/>
    </row>
    <row r="7" spans="1:6" ht="23.25" customHeight="1" thickBot="1" x14ac:dyDescent="0.3">
      <c r="A7" s="318"/>
      <c r="B7" s="427"/>
      <c r="C7" s="134" t="s">
        <v>185</v>
      </c>
      <c r="D7" s="134" t="s">
        <v>186</v>
      </c>
      <c r="E7" s="162" t="s">
        <v>49</v>
      </c>
      <c r="F7" s="427"/>
    </row>
    <row r="8" spans="1:6" ht="21" customHeight="1" thickTop="1" x14ac:dyDescent="0.25">
      <c r="A8" s="89" t="s">
        <v>201</v>
      </c>
      <c r="B8" s="89">
        <v>248133</v>
      </c>
      <c r="C8" s="89">
        <v>485507</v>
      </c>
      <c r="D8" s="89">
        <v>14644</v>
      </c>
      <c r="E8" s="89">
        <f t="shared" ref="E8:E22" si="0">SUM(C8:D8)</f>
        <v>500151</v>
      </c>
      <c r="F8" s="88" t="s">
        <v>203</v>
      </c>
    </row>
    <row r="9" spans="1:6" ht="21" customHeight="1" x14ac:dyDescent="0.25">
      <c r="A9" s="133" t="s">
        <v>24</v>
      </c>
      <c r="B9" s="133">
        <v>272272</v>
      </c>
      <c r="C9" s="133">
        <v>429775</v>
      </c>
      <c r="D9" s="133">
        <v>101490</v>
      </c>
      <c r="E9" s="133">
        <f t="shared" si="0"/>
        <v>531265</v>
      </c>
      <c r="F9" s="133" t="s">
        <v>25</v>
      </c>
    </row>
    <row r="10" spans="1:6" ht="21" customHeight="1" x14ac:dyDescent="0.25">
      <c r="A10" s="88" t="s">
        <v>197</v>
      </c>
      <c r="B10" s="88">
        <v>3590</v>
      </c>
      <c r="C10" s="88">
        <v>9250</v>
      </c>
      <c r="D10" s="88">
        <v>150</v>
      </c>
      <c r="E10" s="88">
        <f t="shared" si="0"/>
        <v>9400</v>
      </c>
      <c r="F10" s="88" t="s">
        <v>204</v>
      </c>
    </row>
    <row r="11" spans="1:6" ht="21" customHeight="1" x14ac:dyDescent="0.25">
      <c r="A11" s="133" t="s">
        <v>198</v>
      </c>
      <c r="B11" s="133">
        <v>33400</v>
      </c>
      <c r="C11" s="133">
        <v>45700</v>
      </c>
      <c r="D11" s="133">
        <v>7000</v>
      </c>
      <c r="E11" s="133">
        <f t="shared" si="0"/>
        <v>52700</v>
      </c>
      <c r="F11" s="133" t="s">
        <v>205</v>
      </c>
    </row>
    <row r="12" spans="1:6" ht="21" customHeight="1" x14ac:dyDescent="0.25">
      <c r="A12" s="88" t="s">
        <v>93</v>
      </c>
      <c r="B12" s="88">
        <v>16108657</v>
      </c>
      <c r="C12" s="88">
        <v>16491699</v>
      </c>
      <c r="D12" s="88">
        <v>6072084</v>
      </c>
      <c r="E12" s="88">
        <f t="shared" si="0"/>
        <v>22563783</v>
      </c>
      <c r="F12" s="88" t="s">
        <v>27</v>
      </c>
    </row>
    <row r="13" spans="1:6" ht="21" customHeight="1" x14ac:dyDescent="0.25">
      <c r="A13" s="133" t="s">
        <v>94</v>
      </c>
      <c r="B13" s="133">
        <v>141730</v>
      </c>
      <c r="C13" s="133">
        <v>41920</v>
      </c>
      <c r="D13" s="133">
        <v>20750</v>
      </c>
      <c r="E13" s="133">
        <f t="shared" si="0"/>
        <v>62670</v>
      </c>
      <c r="F13" s="133" t="s">
        <v>29</v>
      </c>
    </row>
    <row r="14" spans="1:6" ht="21" customHeight="1" x14ac:dyDescent="0.25">
      <c r="A14" s="88" t="s">
        <v>95</v>
      </c>
      <c r="B14" s="88">
        <v>21405707</v>
      </c>
      <c r="C14" s="88">
        <v>16913759</v>
      </c>
      <c r="D14" s="88">
        <v>3099827</v>
      </c>
      <c r="E14" s="88">
        <f t="shared" si="0"/>
        <v>20013586</v>
      </c>
      <c r="F14" s="88" t="s">
        <v>31</v>
      </c>
    </row>
    <row r="15" spans="1:6" ht="21" customHeight="1" x14ac:dyDescent="0.25">
      <c r="A15" s="133" t="s">
        <v>96</v>
      </c>
      <c r="B15" s="133">
        <v>42765</v>
      </c>
      <c r="C15" s="133">
        <v>88440</v>
      </c>
      <c r="D15" s="133">
        <v>6750</v>
      </c>
      <c r="E15" s="133">
        <f t="shared" si="0"/>
        <v>95190</v>
      </c>
      <c r="F15" s="133" t="s">
        <v>33</v>
      </c>
    </row>
    <row r="16" spans="1:6" ht="21" customHeight="1" x14ac:dyDescent="0.25">
      <c r="A16" s="88" t="s">
        <v>34</v>
      </c>
      <c r="B16" s="88">
        <v>15440</v>
      </c>
      <c r="C16" s="88">
        <v>7450</v>
      </c>
      <c r="D16" s="88">
        <v>6000</v>
      </c>
      <c r="E16" s="88">
        <f t="shared" si="0"/>
        <v>13450</v>
      </c>
      <c r="F16" s="88" t="s">
        <v>35</v>
      </c>
    </row>
    <row r="17" spans="1:6" ht="21" customHeight="1" x14ac:dyDescent="0.25">
      <c r="A17" s="133" t="s">
        <v>97</v>
      </c>
      <c r="B17" s="133">
        <v>9644737</v>
      </c>
      <c r="C17" s="133">
        <v>7734740</v>
      </c>
      <c r="D17" s="133">
        <v>2050527</v>
      </c>
      <c r="E17" s="133">
        <f t="shared" si="0"/>
        <v>9785267</v>
      </c>
      <c r="F17" s="133" t="s">
        <v>37</v>
      </c>
    </row>
    <row r="18" spans="1:6" ht="21" customHeight="1" x14ac:dyDescent="0.25">
      <c r="A18" s="88" t="s">
        <v>98</v>
      </c>
      <c r="B18" s="88">
        <v>96820</v>
      </c>
      <c r="C18" s="88">
        <v>43550</v>
      </c>
      <c r="D18" s="88">
        <v>10900</v>
      </c>
      <c r="E18" s="88">
        <f t="shared" si="0"/>
        <v>54450</v>
      </c>
      <c r="F18" s="88" t="s">
        <v>39</v>
      </c>
    </row>
    <row r="19" spans="1:6" ht="21" customHeight="1" x14ac:dyDescent="0.25">
      <c r="A19" s="133" t="s">
        <v>99</v>
      </c>
      <c r="B19" s="133">
        <v>94816</v>
      </c>
      <c r="C19" s="133">
        <v>24639</v>
      </c>
      <c r="D19" s="133">
        <v>19058</v>
      </c>
      <c r="E19" s="133">
        <f t="shared" si="0"/>
        <v>43697</v>
      </c>
      <c r="F19" s="133" t="s">
        <v>41</v>
      </c>
    </row>
    <row r="20" spans="1:6" ht="21" customHeight="1" x14ac:dyDescent="0.25">
      <c r="A20" s="88" t="s">
        <v>100</v>
      </c>
      <c r="B20" s="88">
        <v>118755</v>
      </c>
      <c r="C20" s="88">
        <v>129150</v>
      </c>
      <c r="D20" s="88">
        <v>19570</v>
      </c>
      <c r="E20" s="88">
        <f t="shared" si="0"/>
        <v>148720</v>
      </c>
      <c r="F20" s="88" t="s">
        <v>178</v>
      </c>
    </row>
    <row r="21" spans="1:6" ht="21" customHeight="1" x14ac:dyDescent="0.25">
      <c r="A21" s="133" t="s">
        <v>101</v>
      </c>
      <c r="B21" s="133">
        <v>51550</v>
      </c>
      <c r="C21" s="133">
        <v>54400</v>
      </c>
      <c r="D21" s="133">
        <v>11500</v>
      </c>
      <c r="E21" s="133">
        <f t="shared" si="0"/>
        <v>65900</v>
      </c>
      <c r="F21" s="133" t="s">
        <v>81</v>
      </c>
    </row>
    <row r="22" spans="1:6" ht="21" customHeight="1" x14ac:dyDescent="0.25">
      <c r="A22" s="88" t="s">
        <v>102</v>
      </c>
      <c r="B22" s="88">
        <v>2988800</v>
      </c>
      <c r="C22" s="88">
        <v>2400500</v>
      </c>
      <c r="D22" s="88">
        <v>236661</v>
      </c>
      <c r="E22" s="88">
        <f t="shared" si="0"/>
        <v>2637161</v>
      </c>
      <c r="F22" s="88" t="s">
        <v>47</v>
      </c>
    </row>
    <row r="23" spans="1:6" ht="21" customHeight="1" thickBot="1" x14ac:dyDescent="0.3">
      <c r="A23" s="130" t="s">
        <v>90</v>
      </c>
      <c r="B23" s="130">
        <f>SUM(B8:B22)</f>
        <v>51267172</v>
      </c>
      <c r="C23" s="130">
        <f t="shared" ref="C23:E23" si="1">SUM(C8:C22)</f>
        <v>44900479</v>
      </c>
      <c r="D23" s="130">
        <f t="shared" si="1"/>
        <v>11676911</v>
      </c>
      <c r="E23" s="130">
        <f t="shared" si="1"/>
        <v>56577390</v>
      </c>
      <c r="F23" s="130" t="s">
        <v>83</v>
      </c>
    </row>
    <row r="24" spans="1:6" ht="15.75" thickTop="1" x14ac:dyDescent="0.25"/>
  </sheetData>
  <mergeCells count="8">
    <mergeCell ref="A1:F1"/>
    <mergeCell ref="A2:F2"/>
    <mergeCell ref="A4:A7"/>
    <mergeCell ref="B4:B5"/>
    <mergeCell ref="F4:F7"/>
    <mergeCell ref="B6:B7"/>
    <mergeCell ref="C4:E4"/>
    <mergeCell ref="C6:E6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91" orientation="landscape" useFirstPageNumber="1" horizontalDpi="300" r:id="rId1"/>
  <headerFooter>
    <oddFooter>&amp;C&amp;P</oddFooter>
  </headerFooter>
  <ignoredErrors>
    <ignoredError sqref="E8:E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rightToLeft="1" workbookViewId="0">
      <selection activeCell="F3" sqref="F3"/>
    </sheetView>
  </sheetViews>
  <sheetFormatPr defaultRowHeight="15" x14ac:dyDescent="0.25"/>
  <cols>
    <col min="1" max="1" width="13.7109375" customWidth="1"/>
    <col min="2" max="2" width="18.28515625" customWidth="1"/>
    <col min="3" max="3" width="17.7109375" customWidth="1"/>
    <col min="4" max="4" width="15.5703125" customWidth="1"/>
    <col min="5" max="5" width="17.28515625" customWidth="1"/>
    <col min="6" max="6" width="20.140625" customWidth="1"/>
  </cols>
  <sheetData>
    <row r="1" spans="1:6" ht="18" x14ac:dyDescent="0.25">
      <c r="A1" s="425" t="s">
        <v>212</v>
      </c>
      <c r="B1" s="425"/>
      <c r="C1" s="425"/>
      <c r="D1" s="425"/>
      <c r="E1" s="425"/>
      <c r="F1" s="425"/>
    </row>
    <row r="2" spans="1:6" ht="15.75" x14ac:dyDescent="0.25">
      <c r="A2" s="325" t="s">
        <v>213</v>
      </c>
      <c r="B2" s="325"/>
      <c r="C2" s="325"/>
      <c r="D2" s="325"/>
      <c r="E2" s="325"/>
      <c r="F2" s="325"/>
    </row>
    <row r="3" spans="1:6" ht="15.75" thickBot="1" x14ac:dyDescent="0.3">
      <c r="A3" s="22"/>
      <c r="B3" s="69" t="s">
        <v>174</v>
      </c>
      <c r="C3" s="23"/>
      <c r="D3" s="69"/>
      <c r="E3" s="65" t="s">
        <v>170</v>
      </c>
      <c r="F3" s="243"/>
    </row>
    <row r="4" spans="1:6" ht="30.75" thickTop="1" x14ac:dyDescent="0.25">
      <c r="A4" s="317" t="s">
        <v>19</v>
      </c>
      <c r="B4" s="240" t="s">
        <v>191</v>
      </c>
      <c r="C4" s="240" t="s">
        <v>192</v>
      </c>
      <c r="D4" s="240" t="s">
        <v>175</v>
      </c>
      <c r="E4" s="240" t="s">
        <v>91</v>
      </c>
      <c r="F4" s="317" t="s">
        <v>23</v>
      </c>
    </row>
    <row r="5" spans="1:6" ht="30.75" thickBot="1" x14ac:dyDescent="0.3">
      <c r="A5" s="318"/>
      <c r="B5" s="241" t="s">
        <v>176</v>
      </c>
      <c r="C5" s="241" t="s">
        <v>172</v>
      </c>
      <c r="D5" s="241" t="s">
        <v>177</v>
      </c>
      <c r="E5" s="241" t="s">
        <v>49</v>
      </c>
      <c r="F5" s="318"/>
    </row>
    <row r="6" spans="1:6" ht="30.75" thickTop="1" x14ac:dyDescent="0.25">
      <c r="A6" s="88" t="s">
        <v>201</v>
      </c>
      <c r="B6" s="88">
        <v>4302856</v>
      </c>
      <c r="C6" s="88">
        <v>0</v>
      </c>
      <c r="D6" s="88">
        <v>17275</v>
      </c>
      <c r="E6" s="88">
        <v>4320131</v>
      </c>
      <c r="F6" s="88" t="s">
        <v>203</v>
      </c>
    </row>
    <row r="7" spans="1:6" x14ac:dyDescent="0.25">
      <c r="A7" s="133" t="s">
        <v>24</v>
      </c>
      <c r="B7" s="133">
        <v>2545040</v>
      </c>
      <c r="C7" s="133">
        <v>0</v>
      </c>
      <c r="D7" s="133">
        <v>115120</v>
      </c>
      <c r="E7" s="133">
        <v>2660160</v>
      </c>
      <c r="F7" s="133" t="s">
        <v>25</v>
      </c>
    </row>
    <row r="8" spans="1:6" x14ac:dyDescent="0.25">
      <c r="A8" s="88" t="s">
        <v>197</v>
      </c>
      <c r="B8" s="88">
        <v>33740</v>
      </c>
      <c r="C8" s="88">
        <v>0</v>
      </c>
      <c r="D8" s="88">
        <v>5400</v>
      </c>
      <c r="E8" s="88">
        <v>39140</v>
      </c>
      <c r="F8" s="88" t="s">
        <v>204</v>
      </c>
    </row>
    <row r="9" spans="1:6" ht="30" x14ac:dyDescent="0.25">
      <c r="A9" s="133" t="s">
        <v>198</v>
      </c>
      <c r="B9" s="133">
        <v>161000</v>
      </c>
      <c r="C9" s="133">
        <v>0</v>
      </c>
      <c r="D9" s="133">
        <v>0</v>
      </c>
      <c r="E9" s="133">
        <v>161000</v>
      </c>
      <c r="F9" s="133" t="s">
        <v>205</v>
      </c>
    </row>
    <row r="10" spans="1:6" ht="30" x14ac:dyDescent="0.25">
      <c r="A10" s="88" t="s">
        <v>26</v>
      </c>
      <c r="B10" s="88">
        <v>86632574</v>
      </c>
      <c r="C10" s="88">
        <v>8816087</v>
      </c>
      <c r="D10" s="88">
        <v>5001704</v>
      </c>
      <c r="E10" s="88">
        <v>100450365</v>
      </c>
      <c r="F10" s="88" t="s">
        <v>27</v>
      </c>
    </row>
    <row r="11" spans="1:6" x14ac:dyDescent="0.25">
      <c r="A11" s="133" t="s">
        <v>28</v>
      </c>
      <c r="B11" s="133">
        <v>526700</v>
      </c>
      <c r="C11" s="133">
        <v>0</v>
      </c>
      <c r="D11" s="133">
        <v>71200</v>
      </c>
      <c r="E11" s="133">
        <v>597900</v>
      </c>
      <c r="F11" s="133" t="s">
        <v>29</v>
      </c>
    </row>
    <row r="12" spans="1:6" x14ac:dyDescent="0.25">
      <c r="A12" s="88" t="s">
        <v>30</v>
      </c>
      <c r="B12" s="88">
        <v>89100283</v>
      </c>
      <c r="C12" s="88">
        <v>1329458</v>
      </c>
      <c r="D12" s="88">
        <v>1004944</v>
      </c>
      <c r="E12" s="88">
        <v>91434685</v>
      </c>
      <c r="F12" s="88" t="s">
        <v>31</v>
      </c>
    </row>
    <row r="13" spans="1:6" x14ac:dyDescent="0.25">
      <c r="A13" s="133" t="s">
        <v>32</v>
      </c>
      <c r="B13" s="133">
        <v>561793</v>
      </c>
      <c r="C13" s="133">
        <v>29570</v>
      </c>
      <c r="D13" s="133">
        <v>20000</v>
      </c>
      <c r="E13" s="133">
        <v>611363</v>
      </c>
      <c r="F13" s="133" t="s">
        <v>33</v>
      </c>
    </row>
    <row r="14" spans="1:6" ht="30" x14ac:dyDescent="0.25">
      <c r="A14" s="88" t="s">
        <v>123</v>
      </c>
      <c r="B14" s="88">
        <v>94360</v>
      </c>
      <c r="C14" s="88">
        <v>0</v>
      </c>
      <c r="D14" s="88">
        <v>0</v>
      </c>
      <c r="E14" s="88">
        <v>94360</v>
      </c>
      <c r="F14" s="88" t="s">
        <v>35</v>
      </c>
    </row>
    <row r="15" spans="1:6" x14ac:dyDescent="0.25">
      <c r="A15" s="133" t="s">
        <v>36</v>
      </c>
      <c r="B15" s="133">
        <v>45906461</v>
      </c>
      <c r="C15" s="133">
        <v>70000</v>
      </c>
      <c r="D15" s="133">
        <v>133600</v>
      </c>
      <c r="E15" s="133">
        <v>46110061</v>
      </c>
      <c r="F15" s="133" t="s">
        <v>37</v>
      </c>
    </row>
    <row r="16" spans="1:6" ht="45" x14ac:dyDescent="0.25">
      <c r="A16" s="88" t="s">
        <v>98</v>
      </c>
      <c r="B16" s="88">
        <v>498026</v>
      </c>
      <c r="C16" s="88">
        <v>238700</v>
      </c>
      <c r="D16" s="88">
        <v>16300</v>
      </c>
      <c r="E16" s="88">
        <v>753026</v>
      </c>
      <c r="F16" s="88" t="s">
        <v>39</v>
      </c>
    </row>
    <row r="17" spans="1:6" ht="45" x14ac:dyDescent="0.25">
      <c r="A17" s="133" t="s">
        <v>40</v>
      </c>
      <c r="B17" s="133">
        <v>247854</v>
      </c>
      <c r="C17" s="133">
        <v>0</v>
      </c>
      <c r="D17" s="133">
        <v>0</v>
      </c>
      <c r="E17" s="133">
        <v>247854</v>
      </c>
      <c r="F17" s="133" t="s">
        <v>41</v>
      </c>
    </row>
    <row r="18" spans="1:6" x14ac:dyDescent="0.25">
      <c r="A18" s="88" t="s">
        <v>42</v>
      </c>
      <c r="B18" s="88">
        <v>1351470</v>
      </c>
      <c r="C18" s="88">
        <v>0</v>
      </c>
      <c r="D18" s="88">
        <v>2150</v>
      </c>
      <c r="E18" s="88">
        <v>1353620</v>
      </c>
      <c r="F18" s="88" t="s">
        <v>178</v>
      </c>
    </row>
    <row r="19" spans="1:6" x14ac:dyDescent="0.25">
      <c r="A19" s="133" t="s">
        <v>44</v>
      </c>
      <c r="B19" s="133">
        <v>893175</v>
      </c>
      <c r="C19" s="133">
        <v>0</v>
      </c>
      <c r="D19" s="133">
        <v>0</v>
      </c>
      <c r="E19" s="133">
        <v>893175</v>
      </c>
      <c r="F19" s="133" t="s">
        <v>81</v>
      </c>
    </row>
    <row r="20" spans="1:6" ht="30" x14ac:dyDescent="0.25">
      <c r="A20" s="88" t="s">
        <v>46</v>
      </c>
      <c r="B20" s="88">
        <v>13467213</v>
      </c>
      <c r="C20" s="88">
        <v>2292914</v>
      </c>
      <c r="D20" s="88">
        <v>1105556</v>
      </c>
      <c r="E20" s="88">
        <v>16865683</v>
      </c>
      <c r="F20" s="88" t="s">
        <v>47</v>
      </c>
    </row>
    <row r="21" spans="1:6" ht="30.75" thickBot="1" x14ac:dyDescent="0.3">
      <c r="A21" s="130" t="s">
        <v>90</v>
      </c>
      <c r="B21" s="130">
        <v>246322545</v>
      </c>
      <c r="C21" s="130">
        <v>12776729</v>
      </c>
      <c r="D21" s="130">
        <v>7493249</v>
      </c>
      <c r="E21" s="130">
        <v>266592523</v>
      </c>
      <c r="F21" s="130" t="s">
        <v>83</v>
      </c>
    </row>
    <row r="22" spans="1:6" ht="15.75" thickTop="1" x14ac:dyDescent="0.25"/>
  </sheetData>
  <mergeCells count="4">
    <mergeCell ref="A1:F1"/>
    <mergeCell ref="A2:F2"/>
    <mergeCell ref="A4:A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مؤشرات اجمالية حسب السنوات</vt:lpstr>
      <vt:lpstr>المؤشرات الاجمالية حسب المحافظة</vt:lpstr>
      <vt:lpstr>عدد الفنادق  حسب درجة التنصيف</vt:lpstr>
      <vt:lpstr>عدد المشتغلين</vt:lpstr>
      <vt:lpstr>الاجور والمزايا</vt:lpstr>
      <vt:lpstr>عدد النزلاء وليالي المبيت  </vt:lpstr>
      <vt:lpstr>المصروفا</vt:lpstr>
      <vt:lpstr>الايرادات</vt:lpstr>
      <vt:lpstr>'الاجور والمزايا'!Print_Area</vt:lpstr>
      <vt:lpstr>'المؤشرات الاجمالية حسب المحافظة'!Print_Area</vt:lpstr>
    </vt:vector>
  </TitlesOfParts>
  <Company>SACC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2010-03-11T03:20:34Z</cp:lastPrinted>
  <dcterms:created xsi:type="dcterms:W3CDTF">2018-11-11T20:25:17Z</dcterms:created>
  <dcterms:modified xsi:type="dcterms:W3CDTF">2010-03-11T02:07:55Z</dcterms:modified>
</cp:coreProperties>
</file>