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680" activeTab="6"/>
  </bookViews>
  <sheets>
    <sheet name=" حسب الجنس والجنسية والقطاع" sheetId="1" r:id="rId1"/>
    <sheet name="حسب المحافظات" sheetId="2" r:id="rId2"/>
    <sheet name="مؤشرات الاجمالية لنشاط فنادق" sheetId="3" r:id="rId3"/>
    <sheet name="عدد فنادق والغرف" sheetId="4" r:id="rId4"/>
    <sheet name="عدد الفنادق" sheetId="5" r:id="rId5"/>
    <sheet name="عدد مشتغلين" sheetId="6" r:id="rId6"/>
    <sheet name="اجمالي الايرادات " sheetId="7" r:id="rId7"/>
  </sheets>
  <externalReferences>
    <externalReference r:id="rId8"/>
  </externalReferences>
  <definedNames>
    <definedName name="_xlnm.Print_Area" localSheetId="0">' حسب الجنس والجنسية والقطاع'!$A$1:$P$198</definedName>
    <definedName name="_xlnm.Print_Titles" localSheetId="0">' حسب الجنس والجنسية والقطاع'!$1:$6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/>
  <c r="D16"/>
  <c r="C16"/>
  <c r="B16"/>
  <c r="O146" i="6" l="1"/>
  <c r="N146"/>
  <c r="M146"/>
  <c r="L146"/>
  <c r="K146"/>
  <c r="J146"/>
  <c r="I146"/>
  <c r="H146"/>
  <c r="G146"/>
  <c r="F146"/>
  <c r="E146"/>
  <c r="D146"/>
  <c r="O145"/>
  <c r="N145"/>
  <c r="M145"/>
  <c r="L145"/>
  <c r="K145"/>
  <c r="J145"/>
  <c r="I145"/>
  <c r="H145"/>
  <c r="G145"/>
  <c r="F145"/>
  <c r="E145"/>
  <c r="D145"/>
  <c r="N143"/>
  <c r="M143"/>
  <c r="L143"/>
  <c r="J143"/>
  <c r="I143"/>
  <c r="H143"/>
  <c r="G143"/>
  <c r="F143"/>
  <c r="E143"/>
  <c r="D143"/>
  <c r="N142"/>
  <c r="M142"/>
  <c r="L142"/>
  <c r="J142"/>
  <c r="I142"/>
  <c r="H142"/>
  <c r="F142"/>
  <c r="E142"/>
  <c r="D142"/>
  <c r="O140"/>
  <c r="N140"/>
  <c r="N149" s="1"/>
  <c r="M140"/>
  <c r="M149" s="1"/>
  <c r="L140"/>
  <c r="L149" s="1"/>
  <c r="K140"/>
  <c r="J140"/>
  <c r="J149" s="1"/>
  <c r="I140"/>
  <c r="I149" s="1"/>
  <c r="H140"/>
  <c r="H149" s="1"/>
  <c r="G140"/>
  <c r="G149" s="1"/>
  <c r="F140"/>
  <c r="F149" s="1"/>
  <c r="E140"/>
  <c r="E149" s="1"/>
  <c r="D140"/>
  <c r="D149" s="1"/>
  <c r="O139"/>
  <c r="N139"/>
  <c r="N148" s="1"/>
  <c r="M139"/>
  <c r="M148" s="1"/>
  <c r="L139"/>
  <c r="L148" s="1"/>
  <c r="K139"/>
  <c r="J139"/>
  <c r="J148" s="1"/>
  <c r="I139"/>
  <c r="I148" s="1"/>
  <c r="H139"/>
  <c r="H148" s="1"/>
  <c r="G139"/>
  <c r="F139"/>
  <c r="F148" s="1"/>
  <c r="F150" s="1"/>
  <c r="E139"/>
  <c r="E148" s="1"/>
  <c r="E150" s="1"/>
  <c r="D139"/>
  <c r="D148" s="1"/>
  <c r="D150" s="1"/>
  <c r="N137"/>
  <c r="M137"/>
  <c r="L137"/>
  <c r="K137"/>
  <c r="J137"/>
  <c r="I137"/>
  <c r="H137"/>
  <c r="G137"/>
  <c r="F137"/>
  <c r="E137"/>
  <c r="D137"/>
  <c r="N136"/>
  <c r="N138" s="1"/>
  <c r="M136"/>
  <c r="M138" s="1"/>
  <c r="L136"/>
  <c r="L138" s="1"/>
  <c r="J136"/>
  <c r="J138" s="1"/>
  <c r="I136"/>
  <c r="I138" s="1"/>
  <c r="H136"/>
  <c r="H138" s="1"/>
  <c r="F136"/>
  <c r="F138" s="1"/>
  <c r="E136"/>
  <c r="E138" s="1"/>
  <c r="D136"/>
  <c r="D138" s="1"/>
  <c r="N132"/>
  <c r="M132"/>
  <c r="L132"/>
  <c r="J132"/>
  <c r="I132"/>
  <c r="H132"/>
  <c r="F132"/>
  <c r="E132"/>
  <c r="D132"/>
  <c r="R131"/>
  <c r="R137" s="1"/>
  <c r="Q131"/>
  <c r="Q137" s="1"/>
  <c r="P131"/>
  <c r="P137" s="1"/>
  <c r="O131"/>
  <c r="O137" s="1"/>
  <c r="R130"/>
  <c r="R136" s="1"/>
  <c r="R138" s="1"/>
  <c r="Q130"/>
  <c r="S130" s="1"/>
  <c r="P130"/>
  <c r="P136" s="1"/>
  <c r="P138" s="1"/>
  <c r="O130"/>
  <c r="O136" s="1"/>
  <c r="O138" s="1"/>
  <c r="K130"/>
  <c r="K136" s="1"/>
  <c r="K138" s="1"/>
  <c r="G130"/>
  <c r="G136" s="1"/>
  <c r="G138" s="1"/>
  <c r="S125"/>
  <c r="R125"/>
  <c r="Q125"/>
  <c r="P125"/>
  <c r="O125"/>
  <c r="N125"/>
  <c r="M125"/>
  <c r="L125"/>
  <c r="K125"/>
  <c r="J125"/>
  <c r="I125"/>
  <c r="H125"/>
  <c r="G125"/>
  <c r="F125"/>
  <c r="E125"/>
  <c r="D125"/>
  <c r="S124"/>
  <c r="S126" s="1"/>
  <c r="R124"/>
  <c r="R126" s="1"/>
  <c r="Q124"/>
  <c r="Q126" s="1"/>
  <c r="P124"/>
  <c r="P126" s="1"/>
  <c r="O124"/>
  <c r="O126" s="1"/>
  <c r="N124"/>
  <c r="N126" s="1"/>
  <c r="M124"/>
  <c r="M126" s="1"/>
  <c r="L124"/>
  <c r="L126" s="1"/>
  <c r="K124"/>
  <c r="K126" s="1"/>
  <c r="J124"/>
  <c r="J126" s="1"/>
  <c r="I124"/>
  <c r="I126" s="1"/>
  <c r="H124"/>
  <c r="H126" s="1"/>
  <c r="G124"/>
  <c r="G126" s="1"/>
  <c r="F124"/>
  <c r="F126" s="1"/>
  <c r="E124"/>
  <c r="E126" s="1"/>
  <c r="D124"/>
  <c r="D126" s="1"/>
  <c r="S120"/>
  <c r="R120"/>
  <c r="Q120"/>
  <c r="P120"/>
  <c r="O120"/>
  <c r="N120"/>
  <c r="M120"/>
  <c r="L120"/>
  <c r="K120"/>
  <c r="J120"/>
  <c r="I120"/>
  <c r="H120"/>
  <c r="G120"/>
  <c r="F120"/>
  <c r="E120"/>
  <c r="D120"/>
  <c r="S113"/>
  <c r="R113"/>
  <c r="Q113"/>
  <c r="P113"/>
  <c r="O113"/>
  <c r="N113"/>
  <c r="M113"/>
  <c r="L113"/>
  <c r="K113"/>
  <c r="J113"/>
  <c r="I113"/>
  <c r="H113"/>
  <c r="G113"/>
  <c r="F113"/>
  <c r="E113"/>
  <c r="D113"/>
  <c r="S112"/>
  <c r="S114" s="1"/>
  <c r="R112"/>
  <c r="R114" s="1"/>
  <c r="Q112"/>
  <c r="Q114" s="1"/>
  <c r="P112"/>
  <c r="P114" s="1"/>
  <c r="O112"/>
  <c r="O114" s="1"/>
  <c r="N112"/>
  <c r="N114" s="1"/>
  <c r="M112"/>
  <c r="M114" s="1"/>
  <c r="L112"/>
  <c r="L114" s="1"/>
  <c r="K112"/>
  <c r="K114" s="1"/>
  <c r="J112"/>
  <c r="J114" s="1"/>
  <c r="I112"/>
  <c r="I114" s="1"/>
  <c r="H112"/>
  <c r="H114" s="1"/>
  <c r="G112"/>
  <c r="G114" s="1"/>
  <c r="F112"/>
  <c r="F114" s="1"/>
  <c r="E112"/>
  <c r="E114" s="1"/>
  <c r="D112"/>
  <c r="D114" s="1"/>
  <c r="S108"/>
  <c r="R108"/>
  <c r="Q108"/>
  <c r="P108"/>
  <c r="O108"/>
  <c r="N108"/>
  <c r="M108"/>
  <c r="L108"/>
  <c r="K108"/>
  <c r="J108"/>
  <c r="I108"/>
  <c r="H108"/>
  <c r="G108"/>
  <c r="F108"/>
  <c r="E108"/>
  <c r="D108"/>
  <c r="S101"/>
  <c r="R101"/>
  <c r="Q101"/>
  <c r="P101"/>
  <c r="O101"/>
  <c r="N101"/>
  <c r="M101"/>
  <c r="L101"/>
  <c r="K101"/>
  <c r="J101"/>
  <c r="I101"/>
  <c r="H101"/>
  <c r="G101"/>
  <c r="F101"/>
  <c r="E101"/>
  <c r="D101"/>
  <c r="S100"/>
  <c r="S102" s="1"/>
  <c r="R100"/>
  <c r="R102" s="1"/>
  <c r="Q100"/>
  <c r="Q102" s="1"/>
  <c r="P100"/>
  <c r="P102" s="1"/>
  <c r="O100"/>
  <c r="O102" s="1"/>
  <c r="N100"/>
  <c r="N102" s="1"/>
  <c r="M100"/>
  <c r="M102" s="1"/>
  <c r="L100"/>
  <c r="L102" s="1"/>
  <c r="K100"/>
  <c r="K102" s="1"/>
  <c r="J100"/>
  <c r="J102" s="1"/>
  <c r="I100"/>
  <c r="I102" s="1"/>
  <c r="H100"/>
  <c r="H102" s="1"/>
  <c r="G100"/>
  <c r="G102" s="1"/>
  <c r="F100"/>
  <c r="F102" s="1"/>
  <c r="E100"/>
  <c r="E102" s="1"/>
  <c r="D100"/>
  <c r="D102" s="1"/>
  <c r="S96"/>
  <c r="R96"/>
  <c r="Q96"/>
  <c r="P96"/>
  <c r="O96"/>
  <c r="N96"/>
  <c r="M96"/>
  <c r="L96"/>
  <c r="K96"/>
  <c r="J96"/>
  <c r="I96"/>
  <c r="H96"/>
  <c r="G96"/>
  <c r="F96"/>
  <c r="E96"/>
  <c r="D96"/>
  <c r="N89"/>
  <c r="M89"/>
  <c r="L89"/>
  <c r="O89" s="1"/>
  <c r="K89"/>
  <c r="J89"/>
  <c r="I89"/>
  <c r="H89"/>
  <c r="G89"/>
  <c r="F89"/>
  <c r="R89" s="1"/>
  <c r="E89"/>
  <c r="Q89" s="1"/>
  <c r="D89"/>
  <c r="P89" s="1"/>
  <c r="O88"/>
  <c r="O90" s="1"/>
  <c r="N88"/>
  <c r="N90" s="1"/>
  <c r="M88"/>
  <c r="M90" s="1"/>
  <c r="L88"/>
  <c r="L90" s="1"/>
  <c r="K88"/>
  <c r="K90" s="1"/>
  <c r="J88"/>
  <c r="J90" s="1"/>
  <c r="I88"/>
  <c r="I90" s="1"/>
  <c r="H88"/>
  <c r="H90" s="1"/>
  <c r="G88"/>
  <c r="G90" s="1"/>
  <c r="F88"/>
  <c r="F90" s="1"/>
  <c r="E88"/>
  <c r="E90" s="1"/>
  <c r="D88"/>
  <c r="D90" s="1"/>
  <c r="O84"/>
  <c r="N84"/>
  <c r="M84"/>
  <c r="L84"/>
  <c r="K84"/>
  <c r="J84"/>
  <c r="I84"/>
  <c r="H84"/>
  <c r="G84"/>
  <c r="S84" s="1"/>
  <c r="F84"/>
  <c r="R84" s="1"/>
  <c r="E84"/>
  <c r="Q84" s="1"/>
  <c r="D84"/>
  <c r="P84" s="1"/>
  <c r="S83"/>
  <c r="R83"/>
  <c r="Q83"/>
  <c r="P83"/>
  <c r="S82"/>
  <c r="R82"/>
  <c r="Q82"/>
  <c r="P82"/>
  <c r="S77"/>
  <c r="R77"/>
  <c r="Q77"/>
  <c r="P77"/>
  <c r="O77"/>
  <c r="N77"/>
  <c r="M77"/>
  <c r="L77"/>
  <c r="K77"/>
  <c r="J77"/>
  <c r="I77"/>
  <c r="H77"/>
  <c r="G77"/>
  <c r="F77"/>
  <c r="E77"/>
  <c r="D77"/>
  <c r="S76"/>
  <c r="S78" s="1"/>
  <c r="R76"/>
  <c r="R78" s="1"/>
  <c r="Q76"/>
  <c r="Q78" s="1"/>
  <c r="P76"/>
  <c r="P78" s="1"/>
  <c r="O76"/>
  <c r="O78" s="1"/>
  <c r="N76"/>
  <c r="N78" s="1"/>
  <c r="M76"/>
  <c r="M78" s="1"/>
  <c r="L76"/>
  <c r="L78" s="1"/>
  <c r="K76"/>
  <c r="K78" s="1"/>
  <c r="J76"/>
  <c r="J78" s="1"/>
  <c r="I76"/>
  <c r="I78" s="1"/>
  <c r="H76"/>
  <c r="H78" s="1"/>
  <c r="G76"/>
  <c r="G78" s="1"/>
  <c r="F76"/>
  <c r="F78" s="1"/>
  <c r="E76"/>
  <c r="E78" s="1"/>
  <c r="D76"/>
  <c r="D78" s="1"/>
  <c r="S72"/>
  <c r="R72"/>
  <c r="Q72"/>
  <c r="P72"/>
  <c r="O72"/>
  <c r="N72"/>
  <c r="M72"/>
  <c r="L72"/>
  <c r="K72"/>
  <c r="J72"/>
  <c r="I72"/>
  <c r="H72"/>
  <c r="G72"/>
  <c r="F72"/>
  <c r="E72"/>
  <c r="D72"/>
  <c r="S65"/>
  <c r="R65"/>
  <c r="Q65"/>
  <c r="P65"/>
  <c r="O65"/>
  <c r="N65"/>
  <c r="M65"/>
  <c r="L65"/>
  <c r="K65"/>
  <c r="J65"/>
  <c r="I65"/>
  <c r="H65"/>
  <c r="G65"/>
  <c r="F65"/>
  <c r="E65"/>
  <c r="D65"/>
  <c r="S64"/>
  <c r="S66" s="1"/>
  <c r="R64"/>
  <c r="R66" s="1"/>
  <c r="Q64"/>
  <c r="Q66" s="1"/>
  <c r="P64"/>
  <c r="P66" s="1"/>
  <c r="O64"/>
  <c r="O66" s="1"/>
  <c r="N64"/>
  <c r="N66" s="1"/>
  <c r="M64"/>
  <c r="M66" s="1"/>
  <c r="L64"/>
  <c r="L66" s="1"/>
  <c r="K64"/>
  <c r="K66" s="1"/>
  <c r="J64"/>
  <c r="J66" s="1"/>
  <c r="I64"/>
  <c r="I66" s="1"/>
  <c r="H64"/>
  <c r="H66" s="1"/>
  <c r="G64"/>
  <c r="G66" s="1"/>
  <c r="F64"/>
  <c r="F66" s="1"/>
  <c r="E64"/>
  <c r="E66" s="1"/>
  <c r="D64"/>
  <c r="D66" s="1"/>
  <c r="S60"/>
  <c r="R60"/>
  <c r="Q60"/>
  <c r="P60"/>
  <c r="O60"/>
  <c r="N60"/>
  <c r="M60"/>
  <c r="L60"/>
  <c r="K60"/>
  <c r="J60"/>
  <c r="I60"/>
  <c r="H60"/>
  <c r="G60"/>
  <c r="F60"/>
  <c r="E60"/>
  <c r="D60"/>
  <c r="N53"/>
  <c r="M53"/>
  <c r="O53" s="1"/>
  <c r="L53"/>
  <c r="K53"/>
  <c r="J53"/>
  <c r="I53"/>
  <c r="H53"/>
  <c r="G53"/>
  <c r="F53"/>
  <c r="E53"/>
  <c r="D53"/>
  <c r="N52"/>
  <c r="N54" s="1"/>
  <c r="M52"/>
  <c r="M54" s="1"/>
  <c r="L52"/>
  <c r="L54" s="1"/>
  <c r="K52"/>
  <c r="K54" s="1"/>
  <c r="J52"/>
  <c r="J54" s="1"/>
  <c r="I52"/>
  <c r="I54" s="1"/>
  <c r="H52"/>
  <c r="H54" s="1"/>
  <c r="F52"/>
  <c r="F54" s="1"/>
  <c r="E52"/>
  <c r="E54" s="1"/>
  <c r="D52"/>
  <c r="D54" s="1"/>
  <c r="N48"/>
  <c r="M48"/>
  <c r="L48"/>
  <c r="K48"/>
  <c r="J48"/>
  <c r="I48"/>
  <c r="H48"/>
  <c r="G48"/>
  <c r="F48"/>
  <c r="E48"/>
  <c r="D48"/>
  <c r="R47"/>
  <c r="R53" s="1"/>
  <c r="Q47"/>
  <c r="Q53" s="1"/>
  <c r="P47"/>
  <c r="P53" s="1"/>
  <c r="S53" s="1"/>
  <c r="O47"/>
  <c r="R46"/>
  <c r="R52" s="1"/>
  <c r="R54" s="1"/>
  <c r="Q46"/>
  <c r="Q52" s="1"/>
  <c r="Q54" s="1"/>
  <c r="P46"/>
  <c r="P52" s="1"/>
  <c r="O46"/>
  <c r="O48" s="1"/>
  <c r="S41"/>
  <c r="R41"/>
  <c r="Q41"/>
  <c r="P41"/>
  <c r="O41"/>
  <c r="N41"/>
  <c r="M41"/>
  <c r="L41"/>
  <c r="K41"/>
  <c r="J41"/>
  <c r="I41"/>
  <c r="H41"/>
  <c r="G41"/>
  <c r="F41"/>
  <c r="E41"/>
  <c r="D41"/>
  <c r="S40"/>
  <c r="S42" s="1"/>
  <c r="R40"/>
  <c r="R42" s="1"/>
  <c r="Q40"/>
  <c r="Q42" s="1"/>
  <c r="P40"/>
  <c r="P42" s="1"/>
  <c r="O40"/>
  <c r="O42" s="1"/>
  <c r="N40"/>
  <c r="N42" s="1"/>
  <c r="M40"/>
  <c r="M42" s="1"/>
  <c r="L40"/>
  <c r="L42" s="1"/>
  <c r="K40"/>
  <c r="K42" s="1"/>
  <c r="J40"/>
  <c r="J42" s="1"/>
  <c r="I40"/>
  <c r="I42" s="1"/>
  <c r="H40"/>
  <c r="H42" s="1"/>
  <c r="G40"/>
  <c r="G42" s="1"/>
  <c r="F40"/>
  <c r="F42" s="1"/>
  <c r="E40"/>
  <c r="E42" s="1"/>
  <c r="D40"/>
  <c r="D42" s="1"/>
  <c r="S36"/>
  <c r="R36"/>
  <c r="Q36"/>
  <c r="P36"/>
  <c r="O36"/>
  <c r="N36"/>
  <c r="M36"/>
  <c r="L36"/>
  <c r="K36"/>
  <c r="J36"/>
  <c r="I36"/>
  <c r="H36"/>
  <c r="G36"/>
  <c r="F36"/>
  <c r="E36"/>
  <c r="D36"/>
  <c r="N29"/>
  <c r="M29"/>
  <c r="L29"/>
  <c r="J29"/>
  <c r="I29"/>
  <c r="H29"/>
  <c r="G29"/>
  <c r="F29"/>
  <c r="E29"/>
  <c r="D29"/>
  <c r="N28"/>
  <c r="N30" s="1"/>
  <c r="M28"/>
  <c r="M30" s="1"/>
  <c r="L28"/>
  <c r="L30" s="1"/>
  <c r="J28"/>
  <c r="J30" s="1"/>
  <c r="I28"/>
  <c r="I30" s="1"/>
  <c r="H28"/>
  <c r="H30" s="1"/>
  <c r="F28"/>
  <c r="F30" s="1"/>
  <c r="E28"/>
  <c r="E30" s="1"/>
  <c r="D28"/>
  <c r="D30" s="1"/>
  <c r="O27"/>
  <c r="O147" s="1"/>
  <c r="N27"/>
  <c r="N147" s="1"/>
  <c r="M27"/>
  <c r="M147" s="1"/>
  <c r="L27"/>
  <c r="L147" s="1"/>
  <c r="K27"/>
  <c r="K147" s="1"/>
  <c r="J27"/>
  <c r="J147" s="1"/>
  <c r="I27"/>
  <c r="I147" s="1"/>
  <c r="H27"/>
  <c r="H147" s="1"/>
  <c r="G27"/>
  <c r="G147" s="1"/>
  <c r="F27"/>
  <c r="F147" s="1"/>
  <c r="E27"/>
  <c r="E147" s="1"/>
  <c r="D27"/>
  <c r="D147" s="1"/>
  <c r="S26"/>
  <c r="S146" s="1"/>
  <c r="R26"/>
  <c r="R146" s="1"/>
  <c r="Q26"/>
  <c r="Q146" s="1"/>
  <c r="P26"/>
  <c r="P146" s="1"/>
  <c r="S25"/>
  <c r="S145" s="1"/>
  <c r="R25"/>
  <c r="R145" s="1"/>
  <c r="Q25"/>
  <c r="Q145" s="1"/>
  <c r="P25"/>
  <c r="P145" s="1"/>
  <c r="N24"/>
  <c r="M24"/>
  <c r="L24"/>
  <c r="J24"/>
  <c r="I24"/>
  <c r="H24"/>
  <c r="F24"/>
  <c r="R24" s="1"/>
  <c r="E24"/>
  <c r="Q24" s="1"/>
  <c r="D24"/>
  <c r="P24" s="1"/>
  <c r="R23"/>
  <c r="R29" s="1"/>
  <c r="Q23"/>
  <c r="Q29" s="1"/>
  <c r="P23"/>
  <c r="P29" s="1"/>
  <c r="O23"/>
  <c r="O143" s="1"/>
  <c r="K23"/>
  <c r="K143" s="1"/>
  <c r="R22"/>
  <c r="R28" s="1"/>
  <c r="Q22"/>
  <c r="Q28" s="1"/>
  <c r="P22"/>
  <c r="P28" s="1"/>
  <c r="O22"/>
  <c r="O142" s="1"/>
  <c r="K22"/>
  <c r="K142" s="1"/>
  <c r="G22"/>
  <c r="G142" s="1"/>
  <c r="O21"/>
  <c r="N21"/>
  <c r="M21"/>
  <c r="L21"/>
  <c r="K21"/>
  <c r="J21"/>
  <c r="I21"/>
  <c r="H21"/>
  <c r="G21"/>
  <c r="S21" s="1"/>
  <c r="F21"/>
  <c r="R21" s="1"/>
  <c r="E21"/>
  <c r="Q21" s="1"/>
  <c r="D21"/>
  <c r="P21" s="1"/>
  <c r="S20"/>
  <c r="S140" s="1"/>
  <c r="R20"/>
  <c r="R140" s="1"/>
  <c r="Q20"/>
  <c r="Q140" s="1"/>
  <c r="P20"/>
  <c r="P140" s="1"/>
  <c r="S19"/>
  <c r="S139" s="1"/>
  <c r="R19"/>
  <c r="R139" s="1"/>
  <c r="Q19"/>
  <c r="Q139" s="1"/>
  <c r="P19"/>
  <c r="P139" s="1"/>
  <c r="O17"/>
  <c r="N17"/>
  <c r="M17"/>
  <c r="L17"/>
  <c r="K17"/>
  <c r="J17"/>
  <c r="I17"/>
  <c r="H17"/>
  <c r="G17"/>
  <c r="F17"/>
  <c r="E17"/>
  <c r="D17"/>
  <c r="O16"/>
  <c r="O18" s="1"/>
  <c r="N16"/>
  <c r="N18" s="1"/>
  <c r="M16"/>
  <c r="M18" s="1"/>
  <c r="L16"/>
  <c r="L18" s="1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O12"/>
  <c r="N12"/>
  <c r="N144" s="1"/>
  <c r="M12"/>
  <c r="M144" s="1"/>
  <c r="L12"/>
  <c r="L144" s="1"/>
  <c r="K12"/>
  <c r="J12"/>
  <c r="J144" s="1"/>
  <c r="I12"/>
  <c r="I144" s="1"/>
  <c r="H12"/>
  <c r="H144" s="1"/>
  <c r="G12"/>
  <c r="F12"/>
  <c r="F144" s="1"/>
  <c r="E12"/>
  <c r="E144" s="1"/>
  <c r="D12"/>
  <c r="D144" s="1"/>
  <c r="S11"/>
  <c r="S17" s="1"/>
  <c r="R11"/>
  <c r="R143" s="1"/>
  <c r="Q11"/>
  <c r="Q17" s="1"/>
  <c r="P11"/>
  <c r="P143" s="1"/>
  <c r="S10"/>
  <c r="S16" s="1"/>
  <c r="S18" s="1"/>
  <c r="R10"/>
  <c r="R142" s="1"/>
  <c r="Q10"/>
  <c r="Q16" s="1"/>
  <c r="Q18" s="1"/>
  <c r="P10"/>
  <c r="P142" s="1"/>
  <c r="S9"/>
  <c r="S141" s="1"/>
  <c r="R9"/>
  <c r="R141" s="1"/>
  <c r="Q9"/>
  <c r="Q141" s="1"/>
  <c r="P9"/>
  <c r="P141" s="1"/>
  <c r="O9"/>
  <c r="O141" s="1"/>
  <c r="N9"/>
  <c r="N141" s="1"/>
  <c r="N150" s="1"/>
  <c r="M9"/>
  <c r="M141" s="1"/>
  <c r="M150" s="1"/>
  <c r="L9"/>
  <c r="L141" s="1"/>
  <c r="L150" s="1"/>
  <c r="K9"/>
  <c r="K141" s="1"/>
  <c r="J9"/>
  <c r="J141" s="1"/>
  <c r="J150" s="1"/>
  <c r="I9"/>
  <c r="I141" s="1"/>
  <c r="I150" s="1"/>
  <c r="H9"/>
  <c r="H141" s="1"/>
  <c r="H150" s="1"/>
  <c r="G9"/>
  <c r="G141" s="1"/>
  <c r="F9"/>
  <c r="F141" s="1"/>
  <c r="E9"/>
  <c r="E141" s="1"/>
  <c r="D9"/>
  <c r="D141" s="1"/>
  <c r="S89" l="1"/>
  <c r="P54"/>
  <c r="S52"/>
  <c r="S54" s="1"/>
  <c r="S136"/>
  <c r="P148"/>
  <c r="R148"/>
  <c r="P149"/>
  <c r="R149"/>
  <c r="Q30"/>
  <c r="G148"/>
  <c r="K148"/>
  <c r="O148"/>
  <c r="K149"/>
  <c r="O149"/>
  <c r="P12"/>
  <c r="R12"/>
  <c r="P16"/>
  <c r="R16"/>
  <c r="P17"/>
  <c r="R17"/>
  <c r="S22"/>
  <c r="S28" s="1"/>
  <c r="S23"/>
  <c r="S29" s="1"/>
  <c r="G24"/>
  <c r="G144" s="1"/>
  <c r="G150" s="1"/>
  <c r="K24"/>
  <c r="K144" s="1"/>
  <c r="K150" s="1"/>
  <c r="O24"/>
  <c r="O144" s="1"/>
  <c r="O150" s="1"/>
  <c r="Q27"/>
  <c r="Q147" s="1"/>
  <c r="S27"/>
  <c r="S147" s="1"/>
  <c r="G28"/>
  <c r="G30" s="1"/>
  <c r="K28"/>
  <c r="O28"/>
  <c r="K29"/>
  <c r="O29"/>
  <c r="S47"/>
  <c r="S143" s="1"/>
  <c r="S149" s="1"/>
  <c r="Q48"/>
  <c r="G52"/>
  <c r="G54" s="1"/>
  <c r="O52"/>
  <c r="O54" s="1"/>
  <c r="Q88"/>
  <c r="Q90" s="1"/>
  <c r="S88"/>
  <c r="S90" s="1"/>
  <c r="S131"/>
  <c r="S137" s="1"/>
  <c r="G132"/>
  <c r="K132"/>
  <c r="O132"/>
  <c r="Q132"/>
  <c r="Q136"/>
  <c r="Q138" s="1"/>
  <c r="Q142"/>
  <c r="Q148" s="1"/>
  <c r="Q143"/>
  <c r="Q149" s="1"/>
  <c r="Q12"/>
  <c r="Q144" s="1"/>
  <c r="Q150" s="1"/>
  <c r="S12"/>
  <c r="P27"/>
  <c r="P147" s="1"/>
  <c r="R27"/>
  <c r="R147" s="1"/>
  <c r="S46"/>
  <c r="S48" s="1"/>
  <c r="P48"/>
  <c r="R48"/>
  <c r="P88"/>
  <c r="P90" s="1"/>
  <c r="R88"/>
  <c r="R90" s="1"/>
  <c r="P132"/>
  <c r="R132"/>
  <c r="S142" l="1"/>
  <c r="S148" s="1"/>
  <c r="O30"/>
  <c r="R18"/>
  <c r="R144"/>
  <c r="R150" s="1"/>
  <c r="S138"/>
  <c r="R30"/>
  <c r="K30"/>
  <c r="S24"/>
  <c r="S30" s="1"/>
  <c r="P18"/>
  <c r="P144"/>
  <c r="P150" s="1"/>
  <c r="S132"/>
  <c r="P30"/>
  <c r="S144" l="1"/>
  <c r="S150" s="1"/>
  <c r="G94" i="5" l="1"/>
  <c r="I70"/>
  <c r="H70"/>
  <c r="G70"/>
  <c r="F70"/>
  <c r="E70"/>
  <c r="D70"/>
  <c r="I69"/>
  <c r="H69"/>
  <c r="G69"/>
  <c r="F69"/>
  <c r="E69"/>
  <c r="D69"/>
  <c r="J68"/>
  <c r="I68"/>
  <c r="H68"/>
  <c r="G68"/>
  <c r="F68"/>
  <c r="E68"/>
  <c r="D68"/>
  <c r="I66"/>
  <c r="I74" s="1"/>
  <c r="H66"/>
  <c r="H74" s="1"/>
  <c r="G66"/>
  <c r="G74" s="1"/>
  <c r="F66"/>
  <c r="F74" s="1"/>
  <c r="E66"/>
  <c r="E74" s="1"/>
  <c r="D66"/>
  <c r="D74" s="1"/>
  <c r="I65"/>
  <c r="I73" s="1"/>
  <c r="H65"/>
  <c r="H73" s="1"/>
  <c r="G65"/>
  <c r="G73" s="1"/>
  <c r="F65"/>
  <c r="F73" s="1"/>
  <c r="E65"/>
  <c r="E73" s="1"/>
  <c r="D65"/>
  <c r="D73" s="1"/>
  <c r="I64"/>
  <c r="I72" s="1"/>
  <c r="I75" s="1"/>
  <c r="H64"/>
  <c r="H72" s="1"/>
  <c r="H75" s="1"/>
  <c r="G64"/>
  <c r="G72" s="1"/>
  <c r="G75" s="1"/>
  <c r="F64"/>
  <c r="F72" s="1"/>
  <c r="F75" s="1"/>
  <c r="E64"/>
  <c r="E72" s="1"/>
  <c r="E75" s="1"/>
  <c r="D64"/>
  <c r="D72" s="1"/>
  <c r="D75" s="1"/>
  <c r="I63"/>
  <c r="H63"/>
  <c r="G63"/>
  <c r="F63"/>
  <c r="E63"/>
  <c r="D63"/>
  <c r="J61"/>
  <c r="J63" s="1"/>
  <c r="I59"/>
  <c r="H59"/>
  <c r="G59"/>
  <c r="F59"/>
  <c r="E59"/>
  <c r="D59"/>
  <c r="J57"/>
  <c r="J59" s="1"/>
  <c r="I55"/>
  <c r="H55"/>
  <c r="G55"/>
  <c r="F55"/>
  <c r="E55"/>
  <c r="D55"/>
  <c r="J53"/>
  <c r="J55" s="1"/>
  <c r="J51"/>
  <c r="I51"/>
  <c r="H51"/>
  <c r="G51"/>
  <c r="F51"/>
  <c r="E51"/>
  <c r="D51"/>
  <c r="J47"/>
  <c r="I47"/>
  <c r="H47"/>
  <c r="G47"/>
  <c r="F47"/>
  <c r="E47"/>
  <c r="D47"/>
  <c r="I43"/>
  <c r="H43"/>
  <c r="G43"/>
  <c r="F43"/>
  <c r="E43"/>
  <c r="D43"/>
  <c r="J41"/>
  <c r="J43" s="1"/>
  <c r="J38"/>
  <c r="I38"/>
  <c r="H38"/>
  <c r="G38"/>
  <c r="F38"/>
  <c r="E38"/>
  <c r="D38"/>
  <c r="I37"/>
  <c r="H37"/>
  <c r="G37"/>
  <c r="F37"/>
  <c r="E37"/>
  <c r="D37"/>
  <c r="J36"/>
  <c r="I36"/>
  <c r="I39" s="1"/>
  <c r="H36"/>
  <c r="H39" s="1"/>
  <c r="G36"/>
  <c r="G39" s="1"/>
  <c r="F36"/>
  <c r="F39" s="1"/>
  <c r="E36"/>
  <c r="E39" s="1"/>
  <c r="D36"/>
  <c r="D39" s="1"/>
  <c r="J35"/>
  <c r="I35"/>
  <c r="H35"/>
  <c r="G35"/>
  <c r="F35"/>
  <c r="E35"/>
  <c r="D35"/>
  <c r="J33"/>
  <c r="J69" s="1"/>
  <c r="J31"/>
  <c r="I31"/>
  <c r="H31"/>
  <c r="G31"/>
  <c r="F31"/>
  <c r="E31"/>
  <c r="D31"/>
  <c r="J29"/>
  <c r="J37" s="1"/>
  <c r="J27"/>
  <c r="I27"/>
  <c r="H27"/>
  <c r="G27"/>
  <c r="F27"/>
  <c r="E27"/>
  <c r="D27"/>
  <c r="J25"/>
  <c r="J23"/>
  <c r="I23"/>
  <c r="H23"/>
  <c r="G23"/>
  <c r="F23"/>
  <c r="E23"/>
  <c r="D23"/>
  <c r="J21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J15"/>
  <c r="J71" s="1"/>
  <c r="I15"/>
  <c r="I71" s="1"/>
  <c r="H15"/>
  <c r="H71" s="1"/>
  <c r="G15"/>
  <c r="G71" s="1"/>
  <c r="F15"/>
  <c r="F71" s="1"/>
  <c r="E15"/>
  <c r="E71" s="1"/>
  <c r="D15"/>
  <c r="D71" s="1"/>
  <c r="J14"/>
  <c r="J70" s="1"/>
  <c r="I11"/>
  <c r="I19" s="1"/>
  <c r="H11"/>
  <c r="H19" s="1"/>
  <c r="G11"/>
  <c r="G19" s="1"/>
  <c r="F11"/>
  <c r="F19" s="1"/>
  <c r="E11"/>
  <c r="E19" s="1"/>
  <c r="D11"/>
  <c r="D19" s="1"/>
  <c r="J10"/>
  <c r="J18" s="1"/>
  <c r="J9"/>
  <c r="J17" s="1"/>
  <c r="J8"/>
  <c r="J64" s="1"/>
  <c r="J72" s="1"/>
  <c r="I7"/>
  <c r="I67" s="1"/>
  <c r="H7"/>
  <c r="H67" s="1"/>
  <c r="G7"/>
  <c r="G67" s="1"/>
  <c r="F7"/>
  <c r="F67" s="1"/>
  <c r="E7"/>
  <c r="E67" s="1"/>
  <c r="D7"/>
  <c r="D67" s="1"/>
  <c r="J6"/>
  <c r="J66" s="1"/>
  <c r="J74" s="1"/>
  <c r="J5"/>
  <c r="J65" s="1"/>
  <c r="J73" s="1"/>
  <c r="J75" l="1"/>
  <c r="J39"/>
  <c r="J7"/>
  <c r="J16"/>
  <c r="J11"/>
  <c r="J19" s="1"/>
  <c r="J67" l="1"/>
  <c r="J16" i="4" l="1"/>
  <c r="I16"/>
  <c r="H16"/>
  <c r="G16"/>
  <c r="F16"/>
  <c r="E16"/>
  <c r="D16"/>
  <c r="C16"/>
  <c r="B16"/>
  <c r="O14" i="3" l="1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O5"/>
  <c r="M5"/>
  <c r="K5"/>
  <c r="I5"/>
  <c r="G5"/>
  <c r="E5"/>
  <c r="C5"/>
  <c r="O193" i="1" l="1"/>
  <c r="N193"/>
  <c r="M193"/>
  <c r="H193"/>
  <c r="G193"/>
  <c r="E193"/>
  <c r="D193"/>
  <c r="O192"/>
  <c r="N192"/>
  <c r="M192"/>
  <c r="H192"/>
  <c r="G192"/>
  <c r="E192"/>
  <c r="D192"/>
  <c r="O191"/>
  <c r="N191"/>
  <c r="M191"/>
  <c r="H191"/>
  <c r="G191"/>
  <c r="E191"/>
  <c r="D191"/>
  <c r="N189"/>
  <c r="M189"/>
  <c r="H189"/>
  <c r="G189"/>
  <c r="E189"/>
  <c r="D189"/>
  <c r="O188"/>
  <c r="N188"/>
  <c r="M188"/>
  <c r="H188"/>
  <c r="G188"/>
  <c r="E188"/>
  <c r="D188"/>
  <c r="N187"/>
  <c r="M187"/>
  <c r="H187"/>
  <c r="G187"/>
  <c r="E187"/>
  <c r="D187"/>
  <c r="O185"/>
  <c r="N185"/>
  <c r="N197" s="1"/>
  <c r="M185"/>
  <c r="M197" s="1"/>
  <c r="H185"/>
  <c r="H197" s="1"/>
  <c r="G185"/>
  <c r="G197" s="1"/>
  <c r="E185"/>
  <c r="E197" s="1"/>
  <c r="D185"/>
  <c r="D197" s="1"/>
  <c r="O184"/>
  <c r="O196" s="1"/>
  <c r="N184"/>
  <c r="N196" s="1"/>
  <c r="M184"/>
  <c r="M196" s="1"/>
  <c r="H184"/>
  <c r="H196" s="1"/>
  <c r="G184"/>
  <c r="G196" s="1"/>
  <c r="E184"/>
  <c r="E196" s="1"/>
  <c r="D184"/>
  <c r="D196" s="1"/>
  <c r="O183"/>
  <c r="N183"/>
  <c r="M183"/>
  <c r="H183"/>
  <c r="G183"/>
  <c r="E183"/>
  <c r="D183"/>
  <c r="O181"/>
  <c r="N181"/>
  <c r="M181"/>
  <c r="H181"/>
  <c r="G181"/>
  <c r="E181"/>
  <c r="K181" s="1"/>
  <c r="D181"/>
  <c r="O180"/>
  <c r="N180"/>
  <c r="M180"/>
  <c r="H180"/>
  <c r="G180"/>
  <c r="E180"/>
  <c r="K180" s="1"/>
  <c r="D180"/>
  <c r="J180" s="1"/>
  <c r="O179"/>
  <c r="N179"/>
  <c r="M179"/>
  <c r="H179"/>
  <c r="G179"/>
  <c r="E179"/>
  <c r="K179" s="1"/>
  <c r="D179"/>
  <c r="J179" s="1"/>
  <c r="K178"/>
  <c r="J178"/>
  <c r="I178"/>
  <c r="F178"/>
  <c r="K177"/>
  <c r="J177"/>
  <c r="I177"/>
  <c r="F177"/>
  <c r="K176"/>
  <c r="J176"/>
  <c r="I176"/>
  <c r="F176"/>
  <c r="K175"/>
  <c r="J175"/>
  <c r="I175"/>
  <c r="F175"/>
  <c r="O174"/>
  <c r="O182" s="1"/>
  <c r="N174"/>
  <c r="N182" s="1"/>
  <c r="M174"/>
  <c r="M182" s="1"/>
  <c r="K174"/>
  <c r="J174"/>
  <c r="H174"/>
  <c r="H182" s="1"/>
  <c r="G174"/>
  <c r="G182" s="1"/>
  <c r="E174"/>
  <c r="E182" s="1"/>
  <c r="K182" s="1"/>
  <c r="D174"/>
  <c r="D182" s="1"/>
  <c r="L171"/>
  <c r="I171"/>
  <c r="I174" s="1"/>
  <c r="F171"/>
  <c r="F174" s="1"/>
  <c r="K170"/>
  <c r="J170"/>
  <c r="I170"/>
  <c r="F170"/>
  <c r="K169"/>
  <c r="J169"/>
  <c r="I169"/>
  <c r="F169"/>
  <c r="K168"/>
  <c r="J168"/>
  <c r="I168"/>
  <c r="F168"/>
  <c r="K167"/>
  <c r="J167"/>
  <c r="I167"/>
  <c r="F167"/>
  <c r="O165"/>
  <c r="N165"/>
  <c r="M165"/>
  <c r="H165"/>
  <c r="G165"/>
  <c r="E165"/>
  <c r="K165" s="1"/>
  <c r="D165"/>
  <c r="J165" s="1"/>
  <c r="O164"/>
  <c r="N164"/>
  <c r="M164"/>
  <c r="H164"/>
  <c r="G164"/>
  <c r="E164"/>
  <c r="K164" s="1"/>
  <c r="D164"/>
  <c r="J164" s="1"/>
  <c r="O163"/>
  <c r="N163"/>
  <c r="M163"/>
  <c r="H163"/>
  <c r="G163"/>
  <c r="E163"/>
  <c r="K163" s="1"/>
  <c r="D163"/>
  <c r="J163" s="1"/>
  <c r="K162"/>
  <c r="J162"/>
  <c r="I162"/>
  <c r="F162"/>
  <c r="K161"/>
  <c r="J161"/>
  <c r="I161"/>
  <c r="F161"/>
  <c r="K160"/>
  <c r="J160"/>
  <c r="I160"/>
  <c r="F160"/>
  <c r="K159"/>
  <c r="J159"/>
  <c r="I159"/>
  <c r="F159"/>
  <c r="O158"/>
  <c r="O166" s="1"/>
  <c r="N158"/>
  <c r="N166" s="1"/>
  <c r="M158"/>
  <c r="M166" s="1"/>
  <c r="H158"/>
  <c r="H166" s="1"/>
  <c r="G158"/>
  <c r="G166" s="1"/>
  <c r="E158"/>
  <c r="E166" s="1"/>
  <c r="K166" s="1"/>
  <c r="D158"/>
  <c r="D166" s="1"/>
  <c r="K157"/>
  <c r="J157"/>
  <c r="I157"/>
  <c r="F157"/>
  <c r="K156"/>
  <c r="K158" s="1"/>
  <c r="J156"/>
  <c r="J158" s="1"/>
  <c r="I156"/>
  <c r="I158" s="1"/>
  <c r="F156"/>
  <c r="F158" s="1"/>
  <c r="K154"/>
  <c r="J154"/>
  <c r="I154"/>
  <c r="F154"/>
  <c r="K153"/>
  <c r="J153"/>
  <c r="I153"/>
  <c r="F153"/>
  <c r="K152"/>
  <c r="J152"/>
  <c r="I152"/>
  <c r="F152"/>
  <c r="K151"/>
  <c r="J151"/>
  <c r="I151"/>
  <c r="F151"/>
  <c r="O149"/>
  <c r="N149"/>
  <c r="M149"/>
  <c r="H149"/>
  <c r="G149"/>
  <c r="E149"/>
  <c r="K149" s="1"/>
  <c r="D149"/>
  <c r="J149" s="1"/>
  <c r="O148"/>
  <c r="N148"/>
  <c r="M148"/>
  <c r="H148"/>
  <c r="G148"/>
  <c r="E148"/>
  <c r="K148" s="1"/>
  <c r="D148"/>
  <c r="J148" s="1"/>
  <c r="O147"/>
  <c r="N147"/>
  <c r="M147"/>
  <c r="H147"/>
  <c r="G147"/>
  <c r="E147"/>
  <c r="K147" s="1"/>
  <c r="D147"/>
  <c r="J147" s="1"/>
  <c r="K146"/>
  <c r="J146"/>
  <c r="I146"/>
  <c r="F146"/>
  <c r="K145"/>
  <c r="J145"/>
  <c r="I145"/>
  <c r="F145"/>
  <c r="K144"/>
  <c r="J144"/>
  <c r="I144"/>
  <c r="F144"/>
  <c r="K143"/>
  <c r="J143"/>
  <c r="I143"/>
  <c r="F143"/>
  <c r="O142"/>
  <c r="O150" s="1"/>
  <c r="N142"/>
  <c r="N150" s="1"/>
  <c r="M142"/>
  <c r="M150" s="1"/>
  <c r="H142"/>
  <c r="H150" s="1"/>
  <c r="G142"/>
  <c r="G150" s="1"/>
  <c r="E142"/>
  <c r="E150" s="1"/>
  <c r="K150" s="1"/>
  <c r="D142"/>
  <c r="D150" s="1"/>
  <c r="K140"/>
  <c r="K142" s="1"/>
  <c r="J140"/>
  <c r="J142" s="1"/>
  <c r="I140"/>
  <c r="I142" s="1"/>
  <c r="F140"/>
  <c r="F142" s="1"/>
  <c r="K138"/>
  <c r="J138"/>
  <c r="I138"/>
  <c r="F138"/>
  <c r="K137"/>
  <c r="J137"/>
  <c r="I137"/>
  <c r="F137"/>
  <c r="K136"/>
  <c r="J136"/>
  <c r="I136"/>
  <c r="F136"/>
  <c r="K135"/>
  <c r="J135"/>
  <c r="I135"/>
  <c r="F135"/>
  <c r="O133"/>
  <c r="N133"/>
  <c r="M133"/>
  <c r="H133"/>
  <c r="G133"/>
  <c r="E133"/>
  <c r="K133" s="1"/>
  <c r="D133"/>
  <c r="J133" s="1"/>
  <c r="O132"/>
  <c r="N132"/>
  <c r="M132"/>
  <c r="H132"/>
  <c r="G132"/>
  <c r="E132"/>
  <c r="K132" s="1"/>
  <c r="D132"/>
  <c r="O131"/>
  <c r="N131"/>
  <c r="M131"/>
  <c r="H131"/>
  <c r="G131"/>
  <c r="E131"/>
  <c r="K131" s="1"/>
  <c r="D131"/>
  <c r="J131" s="1"/>
  <c r="K130"/>
  <c r="J130"/>
  <c r="I130"/>
  <c r="F130"/>
  <c r="K129"/>
  <c r="J129"/>
  <c r="I129"/>
  <c r="F129"/>
  <c r="K128"/>
  <c r="J128"/>
  <c r="I128"/>
  <c r="F128"/>
  <c r="K127"/>
  <c r="J127"/>
  <c r="I127"/>
  <c r="F127"/>
  <c r="O126"/>
  <c r="O134" s="1"/>
  <c r="N126"/>
  <c r="N134" s="1"/>
  <c r="M126"/>
  <c r="M134" s="1"/>
  <c r="H126"/>
  <c r="H134" s="1"/>
  <c r="G126"/>
  <c r="G134" s="1"/>
  <c r="E126"/>
  <c r="E134" s="1"/>
  <c r="K134" s="1"/>
  <c r="D126"/>
  <c r="D134" s="1"/>
  <c r="K125"/>
  <c r="J125"/>
  <c r="I125"/>
  <c r="F125"/>
  <c r="K124"/>
  <c r="K126" s="1"/>
  <c r="J124"/>
  <c r="J126" s="1"/>
  <c r="I124"/>
  <c r="I126" s="1"/>
  <c r="F124"/>
  <c r="F126" s="1"/>
  <c r="K122"/>
  <c r="J122"/>
  <c r="I122"/>
  <c r="F122"/>
  <c r="K121"/>
  <c r="J121"/>
  <c r="I121"/>
  <c r="F121"/>
  <c r="K120"/>
  <c r="J120"/>
  <c r="I120"/>
  <c r="F120"/>
  <c r="K119"/>
  <c r="J119"/>
  <c r="I119"/>
  <c r="F119"/>
  <c r="O117"/>
  <c r="N117"/>
  <c r="M117"/>
  <c r="H117"/>
  <c r="G117"/>
  <c r="E117"/>
  <c r="K117" s="1"/>
  <c r="D117"/>
  <c r="J117" s="1"/>
  <c r="O116"/>
  <c r="N116"/>
  <c r="M116"/>
  <c r="H116"/>
  <c r="G116"/>
  <c r="E116"/>
  <c r="K116" s="1"/>
  <c r="D116"/>
  <c r="J116" s="1"/>
  <c r="O115"/>
  <c r="N115"/>
  <c r="M115"/>
  <c r="H115"/>
  <c r="G115"/>
  <c r="E115"/>
  <c r="K115" s="1"/>
  <c r="D115"/>
  <c r="J115" s="1"/>
  <c r="K114"/>
  <c r="J114"/>
  <c r="I114"/>
  <c r="F114"/>
  <c r="K113"/>
  <c r="J113"/>
  <c r="I113"/>
  <c r="F113"/>
  <c r="K112"/>
  <c r="J112"/>
  <c r="I112"/>
  <c r="F112"/>
  <c r="K111"/>
  <c r="J111"/>
  <c r="I111"/>
  <c r="F111"/>
  <c r="O110"/>
  <c r="O118" s="1"/>
  <c r="N110"/>
  <c r="N118" s="1"/>
  <c r="M110"/>
  <c r="M118" s="1"/>
  <c r="H110"/>
  <c r="H118" s="1"/>
  <c r="G110"/>
  <c r="G118" s="1"/>
  <c r="E110"/>
  <c r="E118" s="1"/>
  <c r="K118" s="1"/>
  <c r="D110"/>
  <c r="D118" s="1"/>
  <c r="K109"/>
  <c r="J109"/>
  <c r="I109"/>
  <c r="F109"/>
  <c r="K108"/>
  <c r="K110" s="1"/>
  <c r="J108"/>
  <c r="J110" s="1"/>
  <c r="I108"/>
  <c r="I110" s="1"/>
  <c r="F108"/>
  <c r="F110" s="1"/>
  <c r="K106"/>
  <c r="J106"/>
  <c r="I106"/>
  <c r="F106"/>
  <c r="K105"/>
  <c r="J105"/>
  <c r="I105"/>
  <c r="F105"/>
  <c r="K104"/>
  <c r="J104"/>
  <c r="I104"/>
  <c r="F104"/>
  <c r="K103"/>
  <c r="J103"/>
  <c r="I103"/>
  <c r="F103"/>
  <c r="O101"/>
  <c r="N101"/>
  <c r="M101"/>
  <c r="H101"/>
  <c r="G101"/>
  <c r="E101"/>
  <c r="K101" s="1"/>
  <c r="D101"/>
  <c r="J101" s="1"/>
  <c r="O100"/>
  <c r="N100"/>
  <c r="M100"/>
  <c r="H100"/>
  <c r="G100"/>
  <c r="E100"/>
  <c r="K100" s="1"/>
  <c r="D100"/>
  <c r="J100" s="1"/>
  <c r="O99"/>
  <c r="N99"/>
  <c r="M99"/>
  <c r="H99"/>
  <c r="G99"/>
  <c r="E99"/>
  <c r="K99" s="1"/>
  <c r="D99"/>
  <c r="J99" s="1"/>
  <c r="K98"/>
  <c r="J98"/>
  <c r="I98"/>
  <c r="F98"/>
  <c r="K97"/>
  <c r="J97"/>
  <c r="I97"/>
  <c r="F97"/>
  <c r="K96"/>
  <c r="J96"/>
  <c r="I96"/>
  <c r="F96"/>
  <c r="K95"/>
  <c r="J95"/>
  <c r="I95"/>
  <c r="F95"/>
  <c r="P94"/>
  <c r="O94"/>
  <c r="O102" s="1"/>
  <c r="N94"/>
  <c r="N102" s="1"/>
  <c r="M94"/>
  <c r="M102" s="1"/>
  <c r="L94"/>
  <c r="K94"/>
  <c r="J94"/>
  <c r="I94"/>
  <c r="H94"/>
  <c r="H102" s="1"/>
  <c r="G94"/>
  <c r="G102" s="1"/>
  <c r="F94"/>
  <c r="E94"/>
  <c r="E102" s="1"/>
  <c r="D94"/>
  <c r="D102" s="1"/>
  <c r="K90"/>
  <c r="J90"/>
  <c r="I90"/>
  <c r="F90"/>
  <c r="K89"/>
  <c r="J89"/>
  <c r="I89"/>
  <c r="F89"/>
  <c r="K88"/>
  <c r="J88"/>
  <c r="I88"/>
  <c r="F88"/>
  <c r="K87"/>
  <c r="J87"/>
  <c r="I87"/>
  <c r="F87"/>
  <c r="O85"/>
  <c r="N85"/>
  <c r="M85"/>
  <c r="H85"/>
  <c r="G85"/>
  <c r="E85"/>
  <c r="K85" s="1"/>
  <c r="D85"/>
  <c r="J85" s="1"/>
  <c r="O84"/>
  <c r="N84"/>
  <c r="M84"/>
  <c r="H84"/>
  <c r="G84"/>
  <c r="E84"/>
  <c r="K84" s="1"/>
  <c r="D84"/>
  <c r="J84" s="1"/>
  <c r="O83"/>
  <c r="N83"/>
  <c r="M83"/>
  <c r="H83"/>
  <c r="G83"/>
  <c r="E83"/>
  <c r="K83" s="1"/>
  <c r="D83"/>
  <c r="J83" s="1"/>
  <c r="K82"/>
  <c r="J82"/>
  <c r="I82"/>
  <c r="F82"/>
  <c r="K81"/>
  <c r="J81"/>
  <c r="I81"/>
  <c r="F81"/>
  <c r="K80"/>
  <c r="J80"/>
  <c r="I80"/>
  <c r="F80"/>
  <c r="K79"/>
  <c r="J79"/>
  <c r="I79"/>
  <c r="F79"/>
  <c r="O78"/>
  <c r="O86" s="1"/>
  <c r="N78"/>
  <c r="N86" s="1"/>
  <c r="M78"/>
  <c r="M86" s="1"/>
  <c r="H78"/>
  <c r="H86" s="1"/>
  <c r="G78"/>
  <c r="G86" s="1"/>
  <c r="E78"/>
  <c r="E86" s="1"/>
  <c r="K86" s="1"/>
  <c r="D78"/>
  <c r="D86" s="1"/>
  <c r="K77"/>
  <c r="J77"/>
  <c r="I77"/>
  <c r="F77"/>
  <c r="K76"/>
  <c r="K188" s="1"/>
  <c r="J76"/>
  <c r="J188" s="1"/>
  <c r="I76"/>
  <c r="I78" s="1"/>
  <c r="F76"/>
  <c r="F78" s="1"/>
  <c r="K74"/>
  <c r="J74"/>
  <c r="I74"/>
  <c r="F74"/>
  <c r="K73"/>
  <c r="J73"/>
  <c r="I73"/>
  <c r="F73"/>
  <c r="K72"/>
  <c r="J72"/>
  <c r="I72"/>
  <c r="F72"/>
  <c r="K71"/>
  <c r="J71"/>
  <c r="I71"/>
  <c r="F71"/>
  <c r="O69"/>
  <c r="N69"/>
  <c r="M69"/>
  <c r="H69"/>
  <c r="G69"/>
  <c r="E69"/>
  <c r="D69"/>
  <c r="O68"/>
  <c r="N68"/>
  <c r="M68"/>
  <c r="H68"/>
  <c r="G68"/>
  <c r="E68"/>
  <c r="K68" s="1"/>
  <c r="D68"/>
  <c r="J68" s="1"/>
  <c r="O67"/>
  <c r="N67"/>
  <c r="M67"/>
  <c r="H67"/>
  <c r="G67"/>
  <c r="E67"/>
  <c r="K67" s="1"/>
  <c r="D67"/>
  <c r="K66"/>
  <c r="J66"/>
  <c r="I66"/>
  <c r="F66"/>
  <c r="K65"/>
  <c r="J65"/>
  <c r="I65"/>
  <c r="F65"/>
  <c r="K64"/>
  <c r="J64"/>
  <c r="I64"/>
  <c r="F64"/>
  <c r="K63"/>
  <c r="J63"/>
  <c r="I63"/>
  <c r="F63"/>
  <c r="O62"/>
  <c r="N62"/>
  <c r="M62"/>
  <c r="K62"/>
  <c r="H62"/>
  <c r="G62"/>
  <c r="E62"/>
  <c r="D62"/>
  <c r="J61"/>
  <c r="J62" s="1"/>
  <c r="I61"/>
  <c r="L60"/>
  <c r="P60" s="1"/>
  <c r="I60"/>
  <c r="F60"/>
  <c r="L59"/>
  <c r="P59" s="1"/>
  <c r="I59"/>
  <c r="F59"/>
  <c r="F62" s="1"/>
  <c r="K58"/>
  <c r="J58"/>
  <c r="I58"/>
  <c r="F58"/>
  <c r="K57"/>
  <c r="K69" s="1"/>
  <c r="J57"/>
  <c r="I57"/>
  <c r="F57"/>
  <c r="K56"/>
  <c r="J56"/>
  <c r="I56"/>
  <c r="F56"/>
  <c r="K55"/>
  <c r="J55"/>
  <c r="I55"/>
  <c r="F55"/>
  <c r="O53"/>
  <c r="N53"/>
  <c r="M53"/>
  <c r="H53"/>
  <c r="G53"/>
  <c r="E53"/>
  <c r="K53" s="1"/>
  <c r="D53"/>
  <c r="J53" s="1"/>
  <c r="O52"/>
  <c r="N52"/>
  <c r="M52"/>
  <c r="H52"/>
  <c r="G52"/>
  <c r="E52"/>
  <c r="K52" s="1"/>
  <c r="D52"/>
  <c r="J52" s="1"/>
  <c r="O51"/>
  <c r="N51"/>
  <c r="M51"/>
  <c r="H51"/>
  <c r="G51"/>
  <c r="E51"/>
  <c r="K51" s="1"/>
  <c r="D51"/>
  <c r="J51" s="1"/>
  <c r="K50"/>
  <c r="J50"/>
  <c r="I50"/>
  <c r="F50"/>
  <c r="K49"/>
  <c r="J49"/>
  <c r="I49"/>
  <c r="F49"/>
  <c r="K48"/>
  <c r="J48"/>
  <c r="I48"/>
  <c r="F48"/>
  <c r="K47"/>
  <c r="J47"/>
  <c r="I47"/>
  <c r="F47"/>
  <c r="O46"/>
  <c r="O54" s="1"/>
  <c r="N46"/>
  <c r="N54" s="1"/>
  <c r="M46"/>
  <c r="M54" s="1"/>
  <c r="H46"/>
  <c r="H54" s="1"/>
  <c r="G46"/>
  <c r="G54" s="1"/>
  <c r="E46"/>
  <c r="E54" s="1"/>
  <c r="K54" s="1"/>
  <c r="D46"/>
  <c r="D54" s="1"/>
  <c r="K42"/>
  <c r="J42"/>
  <c r="I42"/>
  <c r="F42"/>
  <c r="K41"/>
  <c r="J41"/>
  <c r="I41"/>
  <c r="F41"/>
  <c r="K40"/>
  <c r="J40"/>
  <c r="I40"/>
  <c r="F40"/>
  <c r="K39"/>
  <c r="J39"/>
  <c r="I39"/>
  <c r="F39"/>
  <c r="N37"/>
  <c r="M37"/>
  <c r="H37"/>
  <c r="G37"/>
  <c r="E37"/>
  <c r="K37" s="1"/>
  <c r="D37"/>
  <c r="J37" s="1"/>
  <c r="O36"/>
  <c r="N36"/>
  <c r="M36"/>
  <c r="H36"/>
  <c r="G36"/>
  <c r="E36"/>
  <c r="K36" s="1"/>
  <c r="D36"/>
  <c r="J36" s="1"/>
  <c r="N35"/>
  <c r="M35"/>
  <c r="H35"/>
  <c r="G35"/>
  <c r="E35"/>
  <c r="K35" s="1"/>
  <c r="D35"/>
  <c r="O34"/>
  <c r="O194" s="1"/>
  <c r="N34"/>
  <c r="N194" s="1"/>
  <c r="M34"/>
  <c r="M194" s="1"/>
  <c r="H34"/>
  <c r="H194" s="1"/>
  <c r="G34"/>
  <c r="G194" s="1"/>
  <c r="E34"/>
  <c r="E194" s="1"/>
  <c r="D34"/>
  <c r="D194" s="1"/>
  <c r="N30"/>
  <c r="M30"/>
  <c r="H30"/>
  <c r="G30"/>
  <c r="E30"/>
  <c r="K30" s="1"/>
  <c r="D30"/>
  <c r="J30" s="1"/>
  <c r="O29"/>
  <c r="L29"/>
  <c r="I29"/>
  <c r="O27"/>
  <c r="L27"/>
  <c r="I27"/>
  <c r="F27"/>
  <c r="O26"/>
  <c r="N26"/>
  <c r="M26"/>
  <c r="H26"/>
  <c r="G26"/>
  <c r="E26"/>
  <c r="D26"/>
  <c r="O21"/>
  <c r="N21"/>
  <c r="M21"/>
  <c r="H21"/>
  <c r="G21"/>
  <c r="E21"/>
  <c r="K21" s="1"/>
  <c r="D21"/>
  <c r="J21" s="1"/>
  <c r="O20"/>
  <c r="N20"/>
  <c r="M20"/>
  <c r="H20"/>
  <c r="G20"/>
  <c r="E20"/>
  <c r="K20" s="1"/>
  <c r="D20"/>
  <c r="J20" s="1"/>
  <c r="O19"/>
  <c r="N19"/>
  <c r="M19"/>
  <c r="H19"/>
  <c r="G19"/>
  <c r="E19"/>
  <c r="K19" s="1"/>
  <c r="D19"/>
  <c r="J19" s="1"/>
  <c r="K18"/>
  <c r="J18"/>
  <c r="I18"/>
  <c r="F18"/>
  <c r="K17"/>
  <c r="J17"/>
  <c r="I17"/>
  <c r="F17"/>
  <c r="K16"/>
  <c r="J16"/>
  <c r="I16"/>
  <c r="F16"/>
  <c r="K15"/>
  <c r="J15"/>
  <c r="I15"/>
  <c r="F15"/>
  <c r="O14"/>
  <c r="N14"/>
  <c r="M14"/>
  <c r="H14"/>
  <c r="G14"/>
  <c r="E14"/>
  <c r="D14"/>
  <c r="K13"/>
  <c r="J13"/>
  <c r="I13"/>
  <c r="F13"/>
  <c r="L11"/>
  <c r="K11"/>
  <c r="K187" s="1"/>
  <c r="J11"/>
  <c r="J187" s="1"/>
  <c r="K10"/>
  <c r="J10"/>
  <c r="I10"/>
  <c r="F10"/>
  <c r="K9"/>
  <c r="J9"/>
  <c r="I9"/>
  <c r="F9"/>
  <c r="K8"/>
  <c r="J8"/>
  <c r="I8"/>
  <c r="F8"/>
  <c r="F184" l="1"/>
  <c r="J184"/>
  <c r="F185"/>
  <c r="J185"/>
  <c r="L187"/>
  <c r="I189"/>
  <c r="K189"/>
  <c r="E190"/>
  <c r="H190"/>
  <c r="N190"/>
  <c r="F191"/>
  <c r="J191"/>
  <c r="F192"/>
  <c r="J192"/>
  <c r="F193"/>
  <c r="J193"/>
  <c r="I19"/>
  <c r="I21"/>
  <c r="F187"/>
  <c r="F195" s="1"/>
  <c r="P27"/>
  <c r="I35"/>
  <c r="I36"/>
  <c r="I183"/>
  <c r="K183"/>
  <c r="L47"/>
  <c r="P47" s="1"/>
  <c r="L48"/>
  <c r="P48" s="1"/>
  <c r="L49"/>
  <c r="P49" s="1"/>
  <c r="L50"/>
  <c r="P50" s="1"/>
  <c r="I51"/>
  <c r="I53"/>
  <c r="I69"/>
  <c r="I70" s="1"/>
  <c r="I62"/>
  <c r="I188"/>
  <c r="H70"/>
  <c r="N70"/>
  <c r="I68"/>
  <c r="L71"/>
  <c r="P71" s="1"/>
  <c r="L72"/>
  <c r="P72" s="1"/>
  <c r="L73"/>
  <c r="P73" s="1"/>
  <c r="L74"/>
  <c r="P74" s="1"/>
  <c r="L77"/>
  <c r="P77" s="1"/>
  <c r="I84"/>
  <c r="L87"/>
  <c r="P87" s="1"/>
  <c r="L88"/>
  <c r="P88" s="1"/>
  <c r="L89"/>
  <c r="P89" s="1"/>
  <c r="L90"/>
  <c r="P90" s="1"/>
  <c r="I100"/>
  <c r="L103"/>
  <c r="P103" s="1"/>
  <c r="L104"/>
  <c r="P104" s="1"/>
  <c r="L105"/>
  <c r="P105" s="1"/>
  <c r="L106"/>
  <c r="P106" s="1"/>
  <c r="L109"/>
  <c r="P109" s="1"/>
  <c r="I116"/>
  <c r="L119"/>
  <c r="P119" s="1"/>
  <c r="L120"/>
  <c r="P120" s="1"/>
  <c r="L121"/>
  <c r="P121" s="1"/>
  <c r="L122"/>
  <c r="P122" s="1"/>
  <c r="L125"/>
  <c r="P125" s="1"/>
  <c r="I132"/>
  <c r="L135"/>
  <c r="P135" s="1"/>
  <c r="L136"/>
  <c r="P136" s="1"/>
  <c r="L137"/>
  <c r="P137" s="1"/>
  <c r="L138"/>
  <c r="P138" s="1"/>
  <c r="I150"/>
  <c r="I148"/>
  <c r="L151"/>
  <c r="P151" s="1"/>
  <c r="L152"/>
  <c r="P152" s="1"/>
  <c r="L153"/>
  <c r="P153" s="1"/>
  <c r="L154"/>
  <c r="P154" s="1"/>
  <c r="L157"/>
  <c r="P157" s="1"/>
  <c r="I164"/>
  <c r="L167"/>
  <c r="P167" s="1"/>
  <c r="L168"/>
  <c r="P168" s="1"/>
  <c r="L169"/>
  <c r="P169" s="1"/>
  <c r="L170"/>
  <c r="P170" s="1"/>
  <c r="I182"/>
  <c r="I180"/>
  <c r="D195"/>
  <c r="G195"/>
  <c r="M195"/>
  <c r="L174"/>
  <c r="P171"/>
  <c r="P174" s="1"/>
  <c r="I184"/>
  <c r="I196" s="1"/>
  <c r="K184"/>
  <c r="I185"/>
  <c r="I197" s="1"/>
  <c r="K185"/>
  <c r="F189"/>
  <c r="F197" s="1"/>
  <c r="J189"/>
  <c r="J197" s="1"/>
  <c r="D190"/>
  <c r="G190"/>
  <c r="M190"/>
  <c r="I191"/>
  <c r="K191"/>
  <c r="K195" s="1"/>
  <c r="I192"/>
  <c r="K192"/>
  <c r="I193"/>
  <c r="K193"/>
  <c r="I20"/>
  <c r="I187"/>
  <c r="I195" s="1"/>
  <c r="O30"/>
  <c r="P29"/>
  <c r="I30"/>
  <c r="I37"/>
  <c r="F183"/>
  <c r="J183"/>
  <c r="J195" s="1"/>
  <c r="L40"/>
  <c r="P40" s="1"/>
  <c r="L41"/>
  <c r="P41" s="1"/>
  <c r="L42"/>
  <c r="P42" s="1"/>
  <c r="I54"/>
  <c r="I52"/>
  <c r="L55"/>
  <c r="P55" s="1"/>
  <c r="L56"/>
  <c r="P56" s="1"/>
  <c r="L57"/>
  <c r="P57" s="1"/>
  <c r="J69"/>
  <c r="L58"/>
  <c r="P58" s="1"/>
  <c r="F188"/>
  <c r="L63"/>
  <c r="P63" s="1"/>
  <c r="L64"/>
  <c r="P64" s="1"/>
  <c r="L65"/>
  <c r="P65" s="1"/>
  <c r="L66"/>
  <c r="P66" s="1"/>
  <c r="D70"/>
  <c r="I67"/>
  <c r="M70"/>
  <c r="O70"/>
  <c r="L79"/>
  <c r="P79" s="1"/>
  <c r="L80"/>
  <c r="P80" s="1"/>
  <c r="L81"/>
  <c r="P81" s="1"/>
  <c r="L82"/>
  <c r="P82" s="1"/>
  <c r="I83"/>
  <c r="I85"/>
  <c r="K102"/>
  <c r="I102"/>
  <c r="L95"/>
  <c r="P95" s="1"/>
  <c r="L96"/>
  <c r="P96" s="1"/>
  <c r="L97"/>
  <c r="P97" s="1"/>
  <c r="L98"/>
  <c r="P98" s="1"/>
  <c r="I99"/>
  <c r="I101"/>
  <c r="L111"/>
  <c r="P111" s="1"/>
  <c r="L112"/>
  <c r="P112" s="1"/>
  <c r="L113"/>
  <c r="P113" s="1"/>
  <c r="L114"/>
  <c r="P114" s="1"/>
  <c r="I115"/>
  <c r="I117"/>
  <c r="L127"/>
  <c r="P127" s="1"/>
  <c r="L128"/>
  <c r="P128" s="1"/>
  <c r="L129"/>
  <c r="P129" s="1"/>
  <c r="L130"/>
  <c r="P130" s="1"/>
  <c r="I131"/>
  <c r="I133"/>
  <c r="L143"/>
  <c r="P143" s="1"/>
  <c r="L144"/>
  <c r="P144" s="1"/>
  <c r="L145"/>
  <c r="P145" s="1"/>
  <c r="L146"/>
  <c r="P146" s="1"/>
  <c r="I147"/>
  <c r="I149"/>
  <c r="L159"/>
  <c r="P159" s="1"/>
  <c r="L160"/>
  <c r="P160" s="1"/>
  <c r="L161"/>
  <c r="P161" s="1"/>
  <c r="L162"/>
  <c r="P162" s="1"/>
  <c r="I163"/>
  <c r="I165"/>
  <c r="L175"/>
  <c r="P175" s="1"/>
  <c r="L176"/>
  <c r="P176" s="1"/>
  <c r="L177"/>
  <c r="P177" s="1"/>
  <c r="L178"/>
  <c r="P178" s="1"/>
  <c r="I179"/>
  <c r="I181"/>
  <c r="E195"/>
  <c r="H195"/>
  <c r="N195"/>
  <c r="L8"/>
  <c r="L9"/>
  <c r="L10"/>
  <c r="L13"/>
  <c r="F14"/>
  <c r="J14"/>
  <c r="F20"/>
  <c r="L20" s="1"/>
  <c r="P20" s="1"/>
  <c r="D22"/>
  <c r="H22"/>
  <c r="N22"/>
  <c r="E186"/>
  <c r="E38"/>
  <c r="G186"/>
  <c r="G38"/>
  <c r="I26"/>
  <c r="K26"/>
  <c r="K186" s="1"/>
  <c r="M186"/>
  <c r="M38"/>
  <c r="O186"/>
  <c r="O38"/>
  <c r="F34"/>
  <c r="J34"/>
  <c r="J194" s="1"/>
  <c r="J54"/>
  <c r="F54"/>
  <c r="L54" s="1"/>
  <c r="P54" s="1"/>
  <c r="I186"/>
  <c r="P11"/>
  <c r="P187" s="1"/>
  <c r="I14"/>
  <c r="K14"/>
  <c r="O190"/>
  <c r="L15"/>
  <c r="L16"/>
  <c r="L17"/>
  <c r="F194"/>
  <c r="L18"/>
  <c r="F19"/>
  <c r="L19" s="1"/>
  <c r="P19" s="1"/>
  <c r="F21"/>
  <c r="L21" s="1"/>
  <c r="P21" s="1"/>
  <c r="E22"/>
  <c r="G22"/>
  <c r="M22"/>
  <c r="O22"/>
  <c r="D186"/>
  <c r="D38"/>
  <c r="F26"/>
  <c r="L26" s="1"/>
  <c r="P26" s="1"/>
  <c r="H186"/>
  <c r="H38"/>
  <c r="J26"/>
  <c r="J186" s="1"/>
  <c r="N186"/>
  <c r="N38"/>
  <c r="O187"/>
  <c r="O195" s="1"/>
  <c r="O35"/>
  <c r="O189"/>
  <c r="O37"/>
  <c r="F30"/>
  <c r="L30" s="1"/>
  <c r="P30" s="1"/>
  <c r="I34"/>
  <c r="I194" s="1"/>
  <c r="K34"/>
  <c r="K194" s="1"/>
  <c r="J35"/>
  <c r="F35"/>
  <c r="L35" s="1"/>
  <c r="K70"/>
  <c r="J86"/>
  <c r="F86"/>
  <c r="I86"/>
  <c r="J102"/>
  <c r="F102"/>
  <c r="L102" s="1"/>
  <c r="P102" s="1"/>
  <c r="J118"/>
  <c r="F118"/>
  <c r="I118"/>
  <c r="F37"/>
  <c r="L39"/>
  <c r="F46"/>
  <c r="J46"/>
  <c r="F52"/>
  <c r="L52" s="1"/>
  <c r="P52" s="1"/>
  <c r="F67"/>
  <c r="J67"/>
  <c r="J70" s="1"/>
  <c r="F69"/>
  <c r="E70"/>
  <c r="G70"/>
  <c r="L76"/>
  <c r="J78"/>
  <c r="F84"/>
  <c r="L84" s="1"/>
  <c r="P84" s="1"/>
  <c r="F99"/>
  <c r="F101"/>
  <c r="L101" s="1"/>
  <c r="P101" s="1"/>
  <c r="L108"/>
  <c r="F116"/>
  <c r="I134"/>
  <c r="F131"/>
  <c r="F36"/>
  <c r="L36" s="1"/>
  <c r="P36" s="1"/>
  <c r="I46"/>
  <c r="K46"/>
  <c r="F51"/>
  <c r="L51" s="1"/>
  <c r="P51" s="1"/>
  <c r="F53"/>
  <c r="L53" s="1"/>
  <c r="P53" s="1"/>
  <c r="L61"/>
  <c r="P61" s="1"/>
  <c r="P62" s="1"/>
  <c r="F68"/>
  <c r="L68" s="1"/>
  <c r="P68" s="1"/>
  <c r="K78"/>
  <c r="F83"/>
  <c r="F85"/>
  <c r="L85" s="1"/>
  <c r="P85" s="1"/>
  <c r="F100"/>
  <c r="F115"/>
  <c r="F117"/>
  <c r="L117" s="1"/>
  <c r="P117" s="1"/>
  <c r="L124"/>
  <c r="J134"/>
  <c r="F134"/>
  <c r="J132"/>
  <c r="F132"/>
  <c r="L132" s="1"/>
  <c r="P132" s="1"/>
  <c r="J150"/>
  <c r="F150"/>
  <c r="L150" s="1"/>
  <c r="P150" s="1"/>
  <c r="J166"/>
  <c r="F166"/>
  <c r="I166"/>
  <c r="F133"/>
  <c r="L133" s="1"/>
  <c r="P133" s="1"/>
  <c r="L140"/>
  <c r="F148"/>
  <c r="L148" s="1"/>
  <c r="P148" s="1"/>
  <c r="F163"/>
  <c r="F165"/>
  <c r="L165" s="1"/>
  <c r="P165" s="1"/>
  <c r="J182"/>
  <c r="F182"/>
  <c r="L182" s="1"/>
  <c r="P182" s="1"/>
  <c r="F180"/>
  <c r="J181"/>
  <c r="F181"/>
  <c r="L181" s="1"/>
  <c r="P181" s="1"/>
  <c r="F147"/>
  <c r="F149"/>
  <c r="L149" s="1"/>
  <c r="P149" s="1"/>
  <c r="L156"/>
  <c r="F164"/>
  <c r="F179"/>
  <c r="O197"/>
  <c r="L164" l="1"/>
  <c r="P164" s="1"/>
  <c r="L180"/>
  <c r="P180" s="1"/>
  <c r="L163"/>
  <c r="P163" s="1"/>
  <c r="L100"/>
  <c r="P100" s="1"/>
  <c r="L83"/>
  <c r="P83" s="1"/>
  <c r="L116"/>
  <c r="P116" s="1"/>
  <c r="L86"/>
  <c r="P86" s="1"/>
  <c r="O198"/>
  <c r="F196"/>
  <c r="J196"/>
  <c r="L99"/>
  <c r="P99" s="1"/>
  <c r="L179"/>
  <c r="P179" s="1"/>
  <c r="L147"/>
  <c r="P147" s="1"/>
  <c r="L134"/>
  <c r="P134" s="1"/>
  <c r="L115"/>
  <c r="P115" s="1"/>
  <c r="L131"/>
  <c r="P131" s="1"/>
  <c r="L37"/>
  <c r="P37" s="1"/>
  <c r="P35"/>
  <c r="M198"/>
  <c r="K197"/>
  <c r="K196"/>
  <c r="L158"/>
  <c r="P156"/>
  <c r="P158" s="1"/>
  <c r="L166"/>
  <c r="P166" s="1"/>
  <c r="L126"/>
  <c r="P124"/>
  <c r="P126" s="1"/>
  <c r="P108"/>
  <c r="P110" s="1"/>
  <c r="L110"/>
  <c r="F70"/>
  <c r="L67"/>
  <c r="L46"/>
  <c r="P46" s="1"/>
  <c r="L118"/>
  <c r="P118" s="1"/>
  <c r="J38"/>
  <c r="F38"/>
  <c r="G198"/>
  <c r="I22"/>
  <c r="P18"/>
  <c r="L192"/>
  <c r="P16"/>
  <c r="P192" s="1"/>
  <c r="I190"/>
  <c r="P69"/>
  <c r="I38"/>
  <c r="K38"/>
  <c r="N198"/>
  <c r="D198"/>
  <c r="J22"/>
  <c r="F22"/>
  <c r="J190"/>
  <c r="L189"/>
  <c r="P13"/>
  <c r="P189" s="1"/>
  <c r="L185"/>
  <c r="P9"/>
  <c r="P185" s="1"/>
  <c r="P140"/>
  <c r="P142" s="1"/>
  <c r="L142"/>
  <c r="L188"/>
  <c r="P76"/>
  <c r="L78"/>
  <c r="P78" s="1"/>
  <c r="L183"/>
  <c r="P39"/>
  <c r="P183" s="1"/>
  <c r="E198"/>
  <c r="K22"/>
  <c r="K198" s="1"/>
  <c r="L193"/>
  <c r="P17"/>
  <c r="P193" s="1"/>
  <c r="L191"/>
  <c r="P15"/>
  <c r="P191" s="1"/>
  <c r="K190"/>
  <c r="L62"/>
  <c r="L69"/>
  <c r="L34"/>
  <c r="P34" s="1"/>
  <c r="H198"/>
  <c r="F190"/>
  <c r="L14"/>
  <c r="L186"/>
  <c r="P10"/>
  <c r="P186" s="1"/>
  <c r="F186"/>
  <c r="L184"/>
  <c r="P8"/>
  <c r="P184" s="1"/>
  <c r="L196" l="1"/>
  <c r="P188"/>
  <c r="P196" s="1"/>
  <c r="J198"/>
  <c r="L190"/>
  <c r="P14"/>
  <c r="P190" s="1"/>
  <c r="L195"/>
  <c r="P197"/>
  <c r="L194"/>
  <c r="P195"/>
  <c r="L197"/>
  <c r="F198"/>
  <c r="L22"/>
  <c r="P194"/>
  <c r="I198"/>
  <c r="L38"/>
  <c r="P38" s="1"/>
  <c r="L70"/>
  <c r="P67"/>
  <c r="P70" s="1"/>
  <c r="O200" l="1"/>
  <c r="L198"/>
  <c r="P22"/>
  <c r="P198" s="1"/>
</calcChain>
</file>

<file path=xl/sharedStrings.xml><?xml version="1.0" encoding="utf-8"?>
<sst xmlns="http://schemas.openxmlformats.org/spreadsheetml/2006/main" count="727" uniqueCount="125">
  <si>
    <t>الأجور والمزايا المدفوعة للعاملين حسب الجنس والجنسية والقطاع والمحافظة للفنادق ومجمعات الإيواء السياحي لسنة 2016</t>
  </si>
  <si>
    <t>القيمة :- ألف دينار</t>
  </si>
  <si>
    <t xml:space="preserve">Value: 000 ID </t>
  </si>
  <si>
    <t>المحافظة</t>
  </si>
  <si>
    <t>القطاع</t>
  </si>
  <si>
    <t>الجنسية</t>
  </si>
  <si>
    <t>الأجور</t>
  </si>
  <si>
    <t>المجمـوع</t>
  </si>
  <si>
    <t>المـزايــا</t>
  </si>
  <si>
    <t xml:space="preserve"> مجموع الأجور والمزايا</t>
  </si>
  <si>
    <t>إداريون</t>
  </si>
  <si>
    <t>خدمـــــــات وتشغيل</t>
  </si>
  <si>
    <t>ذكـــور</t>
  </si>
  <si>
    <t>إناث</t>
  </si>
  <si>
    <t xml:space="preserve"> مجمــوع</t>
  </si>
  <si>
    <t>مجمــوع</t>
  </si>
  <si>
    <t>ذكــور</t>
  </si>
  <si>
    <t xml:space="preserve"> إناث</t>
  </si>
  <si>
    <t>كركوك</t>
  </si>
  <si>
    <t>عام</t>
  </si>
  <si>
    <t>عراقيين</t>
  </si>
  <si>
    <t>عــــرب</t>
  </si>
  <si>
    <t>أجانب</t>
  </si>
  <si>
    <t>خــــاص</t>
  </si>
  <si>
    <t>مختلــط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</si>
  <si>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</si>
  <si>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</si>
  <si>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</si>
  <si>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</si>
  <si>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</si>
  <si>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</si>
  <si>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</si>
  <si>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</si>
  <si>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</si>
  <si>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</si>
  <si>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المجموع العام</t>
  </si>
  <si>
    <t xml:space="preserve"> المؤشرات الاجمالية لنشاط الفنادق ومجمعات الايواء السياحي حسب المحافظات لسنة 2016 </t>
  </si>
  <si>
    <t>عدد الفنادق ومجمعات الايواء السياحي</t>
  </si>
  <si>
    <t>النسبة %</t>
  </si>
  <si>
    <t>عدد المشتغلين</t>
  </si>
  <si>
    <t>مجموع الاجور والمزايا (مليون دينار)</t>
  </si>
  <si>
    <t>عدد النزلاء</t>
  </si>
  <si>
    <t>عدد ليالي المبيت</t>
  </si>
  <si>
    <t>مجموع الايرادات  (مليون دينار)</t>
  </si>
  <si>
    <t>مجموع المصروفات (مليون دينار)</t>
  </si>
  <si>
    <t>المجموع</t>
  </si>
  <si>
    <t>.</t>
  </si>
  <si>
    <t xml:space="preserve"> المؤشرات الاجمالية لنشاط الفنادق ومجمعات الايواء السياحي ونسب التغيير للمدة 2004-2016</t>
  </si>
  <si>
    <t>السنة</t>
  </si>
  <si>
    <t>معدل التغير السنوي %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</si>
  <si>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</si>
  <si>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</si>
  <si>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</si>
  <si>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</si>
  <si>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 xml:space="preserve"> -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</si>
  <si>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</si>
  <si>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</t>
  </si>
  <si>
    <t>(((c15/c14)^(1/2)-1)*100)</t>
  </si>
  <si>
    <t>عدد الفنادق والشقق في المجمعات السياحية وعدد الغرف والأسرّة وليالي المبيت والنزلاء حسب المحافظة لسنة 2016</t>
  </si>
  <si>
    <r>
      <t>الغرف</t>
    </r>
    <r>
      <rPr>
        <b/>
        <sz val="12"/>
        <color indexed="10"/>
        <rFont val="Calibri"/>
        <family val="2"/>
      </rPr>
      <t xml:space="preserve"> </t>
    </r>
  </si>
  <si>
    <t>الاخرى</t>
  </si>
  <si>
    <r>
      <t>للنزلاء</t>
    </r>
    <r>
      <rPr>
        <b/>
        <sz val="12"/>
        <color indexed="10"/>
        <rFont val="Calibri"/>
        <family val="2"/>
      </rPr>
      <t xml:space="preserve"> </t>
    </r>
  </si>
  <si>
    <r>
      <t>أو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"/>
        <family val="2"/>
      </rPr>
      <t>الدور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"/>
        <family val="2"/>
      </rPr>
      <t>في</t>
    </r>
    <r>
      <rPr>
        <b/>
        <sz val="12"/>
        <color indexed="10"/>
        <rFont val="Calibri"/>
        <family val="2"/>
      </rPr>
      <t xml:space="preserve"> </t>
    </r>
  </si>
  <si>
    <t>عـــــــدد الفنادق</t>
  </si>
  <si>
    <t>عــــــدد الشقق في  المجمع الواحد</t>
  </si>
  <si>
    <t>عدد الغرف</t>
  </si>
  <si>
    <t>سويت</t>
  </si>
  <si>
    <t>عـــــــدد الاسرة</t>
  </si>
  <si>
    <t xml:space="preserve">عـــــــدد ليالي المبيت </t>
  </si>
  <si>
    <t>عـــــــدد النزلاء</t>
  </si>
  <si>
    <r>
      <t>المزدوجة</t>
    </r>
    <r>
      <rPr>
        <b/>
        <sz val="12"/>
        <color indexed="10"/>
        <rFont val="Calibri"/>
        <family val="2"/>
      </rPr>
      <t xml:space="preserve"> </t>
    </r>
  </si>
  <si>
    <t>المبنى</t>
  </si>
  <si>
    <t>للنـــزلاء</t>
  </si>
  <si>
    <t>أخــــــرى</t>
  </si>
  <si>
    <t>والمفردة</t>
  </si>
  <si>
    <t>خاص</t>
  </si>
  <si>
    <t>Page 2 of 2</t>
  </si>
  <si>
    <t>المجمـــوع العام</t>
  </si>
  <si>
    <t xml:space="preserve"> عدد الفنادق والشقق والدور في المجمعات السياحية حسـب درجة التصنيف والقطاع والمحافظة لسنة 2016</t>
  </si>
  <si>
    <t>اسم المحافظة</t>
  </si>
  <si>
    <t>نوع المرفق</t>
  </si>
  <si>
    <t xml:space="preserve">     القطــاع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</si>
  <si>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</si>
  <si>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</si>
  <si>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</si>
  <si>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</si>
  <si>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</si>
  <si>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 xml:space="preserve">خامســة ( شعبي) </t>
  </si>
  <si>
    <t>المجمـــوع</t>
  </si>
  <si>
    <t>فنــــــدق</t>
  </si>
  <si>
    <t>شقق</t>
  </si>
  <si>
    <t>شـــــــقق</t>
  </si>
  <si>
    <t xml:space="preserve">                 عدد المشتغلين حسب الجنس والجنسية والقطاع والمحافظة للفنادق ومجمعات الايواء السياحي  لسنة 2016</t>
  </si>
  <si>
    <t xml:space="preserve"> الجنس</t>
  </si>
  <si>
    <t xml:space="preserve">اصحاب الفنادق الذين يعملون بدون اجر </t>
  </si>
  <si>
    <t>العـاملون باجر</t>
  </si>
  <si>
    <t xml:space="preserve"> المجموع</t>
  </si>
  <si>
    <t>اداريون</t>
  </si>
  <si>
    <t>عمــال خدمات وتشغيل</t>
  </si>
  <si>
    <t>عراقيون</t>
  </si>
  <si>
    <t xml:space="preserve"> عـــرب</t>
  </si>
  <si>
    <t>اجانب</t>
  </si>
  <si>
    <t>مجموع</t>
  </si>
  <si>
    <t xml:space="preserve"> مجموع</t>
  </si>
  <si>
    <t>عـــرب</t>
  </si>
  <si>
    <t>ذكـور</t>
  </si>
  <si>
    <t>انـاث</t>
  </si>
  <si>
    <t>المجموع  العام</t>
  </si>
  <si>
    <t xml:space="preserve">قيمة اجمالي الايرادات حسب انواعها والمحافظة للفنادق ومجمعات الايواء السياحي لسنة 2016           </t>
  </si>
  <si>
    <t>القيمة :-  الف دينار</t>
  </si>
  <si>
    <t>Value:000 ID</t>
  </si>
  <si>
    <t>اجــــــور</t>
  </si>
  <si>
    <t>المبيعــات</t>
  </si>
  <si>
    <t>ايرادات اخرى</t>
  </si>
  <si>
    <t>المجمـــــــوع</t>
  </si>
  <si>
    <t>بغــــداد</t>
  </si>
  <si>
    <t>بـابــــل</t>
  </si>
  <si>
    <t>كـــربلاء</t>
  </si>
  <si>
    <t>واســـــط</t>
  </si>
  <si>
    <t>النجــــف</t>
  </si>
  <si>
    <t>القادسـية</t>
  </si>
  <si>
    <t>المـــثنى</t>
  </si>
  <si>
    <t>ذي قـــار</t>
  </si>
  <si>
    <t>ميســــان</t>
  </si>
  <si>
    <t>البصـــرة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</si>
</sst>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0"/>
      <name val="Arial"/>
      <charset val="178"/>
    </font>
    <font>
      <sz val="10"/>
      <name val="Arial"/>
      <family val="2"/>
    </font>
    <font>
      <b/>
      <sz val="14"/>
      <name val="Arial"/>
      <family val="2"/>
    </font>
    <font>
      <b/>
      <sz val="20"/>
      <color rgb="FF000000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b/>
      <sz val="12"/>
      <color rgb="FFF79646"/>
      <name val="Times New Roman"/>
      <family val="1"/>
    </font>
    <font>
      <b/>
      <sz val="11"/>
      <name val="Arial"/>
      <family val="2"/>
    </font>
    <font>
      <b/>
      <sz val="11"/>
      <color rgb="FFF79646"/>
      <name val="Times New Roman"/>
      <family val="1"/>
    </font>
    <font>
      <b/>
      <sz val="11"/>
      <color rgb="FF953735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404040"/>
      <name val="Times New Roman"/>
      <family val="1"/>
    </font>
    <font>
      <sz val="11"/>
      <color rgb="FF404040"/>
      <name val="Calibri"/>
      <family val="2"/>
    </font>
    <font>
      <sz val="11"/>
      <color rgb="FF953735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0"/>
      <name val="Arabic Transparent"/>
      <charset val="178"/>
    </font>
    <font>
      <b/>
      <sz val="14"/>
      <name val="Arial"/>
      <family val="2"/>
      <charset val="178"/>
    </font>
    <font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  <charset val="178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Calibri"/>
      <family val="2"/>
    </font>
    <font>
      <b/>
      <sz val="12"/>
      <color rgb="FFFF0000"/>
      <name val="Times New Roman"/>
      <family val="1"/>
    </font>
    <font>
      <b/>
      <sz val="12"/>
      <color indexed="10"/>
      <name val="Arial"/>
      <family val="2"/>
    </font>
    <font>
      <b/>
      <sz val="12"/>
      <color rgb="FF404040"/>
      <name val="Calibri"/>
      <family val="2"/>
    </font>
    <font>
      <sz val="14"/>
      <name val="Calibri"/>
      <family val="2"/>
    </font>
    <font>
      <b/>
      <sz val="12"/>
      <color rgb="FF404040"/>
      <name val="Times New Roman"/>
      <family val="1"/>
    </font>
    <font>
      <b/>
      <sz val="16"/>
      <name val="Calibri"/>
      <family val="2"/>
    </font>
    <font>
      <b/>
      <sz val="16"/>
      <name val="Times New Roman"/>
      <family val="1"/>
    </font>
    <font>
      <sz val="11"/>
      <name val="Calibri"/>
      <family val="2"/>
    </font>
    <font>
      <sz val="16"/>
      <name val="Times New Roman"/>
      <family val="1"/>
    </font>
    <font>
      <sz val="16"/>
      <name val="Calibri"/>
      <family val="2"/>
    </font>
    <font>
      <b/>
      <sz val="11"/>
      <color rgb="FFE46C0A"/>
      <name val="Calibri"/>
      <family val="2"/>
    </font>
    <font>
      <b/>
      <sz val="11"/>
      <color rgb="FF984807"/>
      <name val="Calibri"/>
      <family val="2"/>
    </font>
    <font>
      <b/>
      <sz val="16"/>
      <color rgb="FF953735"/>
      <name val="Times New Roman"/>
      <family val="1"/>
    </font>
    <font>
      <b/>
      <sz val="16"/>
      <color rgb="FF1F497D"/>
      <name val="Times New Roman"/>
      <family val="1"/>
    </font>
    <font>
      <b/>
      <sz val="16"/>
      <color rgb="FFE46C0A"/>
      <name val="Times New Roman"/>
      <family val="1"/>
    </font>
    <font>
      <b/>
      <sz val="16"/>
      <color rgb="FF7F7F7F"/>
      <name val="Times New Roman"/>
      <family val="1"/>
    </font>
    <font>
      <b/>
      <sz val="16"/>
      <color rgb="FFED1C24"/>
      <name val="Times New Roman"/>
      <family val="1"/>
    </font>
    <font>
      <b/>
      <sz val="16"/>
      <color rgb="FF404040"/>
      <name val="Times New Roman"/>
      <family val="1"/>
    </font>
    <font>
      <b/>
      <sz val="16"/>
      <color rgb="FF404040"/>
      <name val="Calibri"/>
      <family val="2"/>
    </font>
    <font>
      <b/>
      <sz val="9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3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1" fontId="7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19" xfId="1" applyNumberFormat="1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wrapText="1"/>
    </xf>
    <xf numFmtId="1" fontId="14" fillId="0" borderId="21" xfId="1" applyNumberFormat="1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1" fontId="14" fillId="0" borderId="23" xfId="1" applyNumberFormat="1" applyFont="1" applyBorder="1" applyAlignment="1">
      <alignment horizontal="center" vertical="center" wrapText="1"/>
    </xf>
    <xf numFmtId="1" fontId="14" fillId="0" borderId="23" xfId="1" applyNumberFormat="1" applyFont="1" applyFill="1" applyBorder="1" applyAlignment="1">
      <alignment horizontal="center" vertical="center" wrapText="1"/>
    </xf>
    <xf numFmtId="15" fontId="12" fillId="0" borderId="0" xfId="0" applyNumberFormat="1" applyFont="1" applyAlignment="1">
      <alignment vertical="center"/>
    </xf>
    <xf numFmtId="0" fontId="14" fillId="0" borderId="25" xfId="1" applyFont="1" applyBorder="1" applyAlignment="1">
      <alignment horizontal="center" vertical="center" wrapText="1"/>
    </xf>
    <xf numFmtId="1" fontId="14" fillId="0" borderId="25" xfId="1" applyNumberFormat="1" applyFont="1" applyBorder="1" applyAlignment="1">
      <alignment horizontal="center" vertical="center" wrapText="1"/>
    </xf>
    <xf numFmtId="1" fontId="14" fillId="0" borderId="26" xfId="1" applyNumberFormat="1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1" fontId="14" fillId="0" borderId="28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textRotation="122"/>
    </xf>
    <xf numFmtId="0" fontId="15" fillId="0" borderId="0" xfId="1" applyFont="1" applyAlignment="1">
      <alignment textRotation="135"/>
    </xf>
    <xf numFmtId="0" fontId="15" fillId="0" borderId="0" xfId="1" applyFont="1"/>
    <xf numFmtId="0" fontId="15" fillId="0" borderId="0" xfId="1" applyFont="1" applyFill="1"/>
    <xf numFmtId="1" fontId="7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textRotation="122"/>
    </xf>
    <xf numFmtId="0" fontId="4" fillId="0" borderId="0" xfId="0" applyFont="1" applyAlignment="1">
      <alignment textRotation="135"/>
    </xf>
    <xf numFmtId="0" fontId="16" fillId="0" borderId="0" xfId="0" applyFont="1"/>
    <xf numFmtId="0" fontId="16" fillId="0" borderId="0" xfId="0" applyFont="1" applyFill="1"/>
    <xf numFmtId="1" fontId="16" fillId="0" borderId="0" xfId="0" applyNumberFormat="1" applyFont="1" applyFill="1"/>
    <xf numFmtId="0" fontId="0" fillId="0" borderId="0" xfId="0" applyBorder="1"/>
    <xf numFmtId="0" fontId="14" fillId="0" borderId="26" xfId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textRotation="122" wrapText="1"/>
    </xf>
    <xf numFmtId="49" fontId="5" fillId="0" borderId="9" xfId="1" applyNumberFormat="1" applyFont="1" applyFill="1" applyBorder="1" applyAlignment="1">
      <alignment horizontal="center" vertical="center" textRotation="122" wrapText="1"/>
    </xf>
    <xf numFmtId="49" fontId="5" fillId="0" borderId="17" xfId="1" applyNumberFormat="1" applyFont="1" applyFill="1" applyBorder="1" applyAlignment="1">
      <alignment horizontal="center" vertical="center" textRotation="122" wrapText="1"/>
    </xf>
    <xf numFmtId="0" fontId="5" fillId="0" borderId="3" xfId="1" applyFont="1" applyFill="1" applyBorder="1" applyAlignment="1">
      <alignment horizontal="center" vertical="center" textRotation="135" wrapText="1"/>
    </xf>
    <xf numFmtId="0" fontId="5" fillId="0" borderId="10" xfId="1" applyFont="1" applyFill="1" applyBorder="1" applyAlignment="1">
      <alignment horizontal="center" vertical="center" textRotation="135" wrapText="1"/>
    </xf>
    <xf numFmtId="0" fontId="5" fillId="0" borderId="18" xfId="1" applyFont="1" applyFill="1" applyBorder="1" applyAlignment="1">
      <alignment horizontal="center" vertical="center" textRotation="135" wrapText="1"/>
    </xf>
    <xf numFmtId="1" fontId="2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0" borderId="18" xfId="1" applyNumberFormat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14" xfId="1" applyNumberFormat="1" applyFont="1" applyFill="1" applyBorder="1" applyAlignment="1">
      <alignment horizontal="center" vertical="center"/>
    </xf>
    <xf numFmtId="1" fontId="5" fillId="0" borderId="15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textRotation="122" wrapText="1"/>
    </xf>
    <xf numFmtId="0" fontId="14" fillId="0" borderId="22" xfId="1" applyFont="1" applyBorder="1" applyAlignment="1">
      <alignment horizontal="center" vertical="center" textRotation="122" wrapText="1"/>
    </xf>
    <xf numFmtId="0" fontId="14" fillId="0" borderId="24" xfId="1" applyFont="1" applyBorder="1" applyAlignment="1">
      <alignment horizontal="center" vertical="center" textRotation="122" wrapText="1"/>
    </xf>
    <xf numFmtId="0" fontId="14" fillId="0" borderId="26" xfId="1" applyFont="1" applyBorder="1" applyAlignment="1">
      <alignment horizontal="center" vertical="center" textRotation="135" wrapText="1"/>
    </xf>
    <xf numFmtId="0" fontId="14" fillId="0" borderId="23" xfId="1" applyFont="1" applyBorder="1" applyAlignment="1">
      <alignment horizontal="center" vertical="center" textRotation="135" wrapText="1"/>
    </xf>
    <xf numFmtId="0" fontId="14" fillId="0" borderId="25" xfId="1" applyFont="1" applyBorder="1" applyAlignment="1">
      <alignment horizontal="center" vertical="center" textRotation="135" wrapText="1"/>
    </xf>
    <xf numFmtId="0" fontId="14" fillId="0" borderId="20" xfId="1" applyFont="1" applyBorder="1" applyAlignment="1">
      <alignment horizontal="center" vertical="center" textRotation="122" wrapText="1"/>
    </xf>
    <xf numFmtId="0" fontId="14" fillId="0" borderId="21" xfId="1" applyFont="1" applyBorder="1" applyAlignment="1">
      <alignment horizontal="center" vertical="center" textRotation="135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textRotation="122" wrapText="1"/>
    </xf>
    <xf numFmtId="0" fontId="14" fillId="0" borderId="28" xfId="1" applyFont="1" applyBorder="1" applyAlignment="1">
      <alignment horizontal="center" vertical="center" textRotation="135" wrapText="1"/>
    </xf>
    <xf numFmtId="0" fontId="18" fillId="0" borderId="0" xfId="2" applyFont="1" applyBorder="1" applyAlignment="1">
      <alignment horizontal="center" vertical="center" readingOrder="2"/>
    </xf>
    <xf numFmtId="0" fontId="19" fillId="0" borderId="0" xfId="0" applyFont="1"/>
    <xf numFmtId="0" fontId="20" fillId="0" borderId="0" xfId="0" applyFont="1"/>
    <xf numFmtId="0" fontId="21" fillId="0" borderId="0" xfId="2" applyFont="1" applyBorder="1" applyAlignment="1">
      <alignment horizontal="right" vertical="center" readingOrder="2"/>
    </xf>
    <xf numFmtId="0" fontId="2" fillId="0" borderId="0" xfId="2" applyFont="1" applyBorder="1" applyAlignment="1">
      <alignment vertical="center" readingOrder="2"/>
    </xf>
    <xf numFmtId="0" fontId="2" fillId="0" borderId="0" xfId="2" applyFont="1" applyBorder="1" applyAlignment="1">
      <alignment horizontal="left" vertical="center" readingOrder="1"/>
    </xf>
    <xf numFmtId="0" fontId="21" fillId="0" borderId="30" xfId="0" applyFont="1" applyBorder="1" applyAlignment="1">
      <alignment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" fontId="5" fillId="0" borderId="33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23" fillId="0" borderId="0" xfId="0" applyFont="1"/>
    <xf numFmtId="1" fontId="19" fillId="0" borderId="0" xfId="0" applyNumberFormat="1" applyFont="1"/>
    <xf numFmtId="0" fontId="21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/>
    </xf>
    <xf numFmtId="164" fontId="0" fillId="0" borderId="0" xfId="0" applyNumberFormat="1" applyBorder="1"/>
    <xf numFmtId="1" fontId="0" fillId="0" borderId="0" xfId="0" applyNumberFormat="1" applyBorder="1"/>
    <xf numFmtId="0" fontId="24" fillId="0" borderId="0" xfId="0" applyFont="1" applyBorder="1"/>
    <xf numFmtId="0" fontId="23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/>
    <xf numFmtId="0" fontId="2" fillId="0" borderId="0" xfId="2" applyFont="1" applyBorder="1" applyAlignment="1">
      <alignment horizontal="center" vertical="center" readingOrder="2"/>
    </xf>
    <xf numFmtId="0" fontId="2" fillId="0" borderId="0" xfId="2" applyFont="1" applyBorder="1" applyAlignment="1">
      <alignment horizontal="right" vertical="center" readingOrder="2"/>
    </xf>
    <xf numFmtId="0" fontId="2" fillId="0" borderId="0" xfId="2" applyFont="1" applyBorder="1" applyAlignment="1">
      <alignment horizontal="left" vertical="center" readingOrder="1"/>
    </xf>
    <xf numFmtId="0" fontId="1" fillId="0" borderId="0" xfId="0" applyFont="1"/>
    <xf numFmtId="0" fontId="5" fillId="0" borderId="30" xfId="2" applyFont="1" applyBorder="1" applyAlignment="1">
      <alignment horizontal="center" vertical="center" wrapText="1" readingOrder="2"/>
    </xf>
    <xf numFmtId="0" fontId="5" fillId="0" borderId="31" xfId="2" applyFont="1" applyBorder="1" applyAlignment="1">
      <alignment horizontal="center" vertical="center" wrapText="1" readingOrder="2"/>
    </xf>
    <xf numFmtId="0" fontId="5" fillId="0" borderId="32" xfId="2" applyFont="1" applyBorder="1" applyAlignment="1">
      <alignment horizontal="center" vertical="center" wrapText="1" readingOrder="2"/>
    </xf>
    <xf numFmtId="0" fontId="14" fillId="0" borderId="16" xfId="2" applyFont="1" applyBorder="1" applyAlignment="1">
      <alignment horizontal="center" vertical="center" readingOrder="1"/>
    </xf>
    <xf numFmtId="0" fontId="5" fillId="0" borderId="33" xfId="2" applyFont="1" applyBorder="1" applyAlignment="1">
      <alignment horizontal="center" vertical="center" readingOrder="1"/>
    </xf>
    <xf numFmtId="164" fontId="5" fillId="0" borderId="33" xfId="2" applyNumberFormat="1" applyFont="1" applyBorder="1" applyAlignment="1">
      <alignment horizontal="center" vertical="center" readingOrder="1"/>
    </xf>
    <xf numFmtId="1" fontId="5" fillId="0" borderId="14" xfId="2" applyNumberFormat="1" applyFont="1" applyBorder="1" applyAlignment="1">
      <alignment horizontal="center" vertical="center" readingOrder="1"/>
    </xf>
    <xf numFmtId="164" fontId="5" fillId="0" borderId="14" xfId="2" applyNumberFormat="1" applyFont="1" applyBorder="1" applyAlignment="1">
      <alignment horizontal="center" vertical="center" readingOrder="1"/>
    </xf>
    <xf numFmtId="0" fontId="14" fillId="0" borderId="13" xfId="2" applyFont="1" applyFill="1" applyBorder="1" applyAlignment="1">
      <alignment horizontal="center" vertical="center" readingOrder="1"/>
    </xf>
    <xf numFmtId="0" fontId="5" fillId="0" borderId="34" xfId="2" applyFont="1" applyFill="1" applyBorder="1" applyAlignment="1">
      <alignment horizontal="center" vertical="center" readingOrder="1"/>
    </xf>
    <xf numFmtId="164" fontId="5" fillId="0" borderId="34" xfId="2" applyNumberFormat="1" applyFont="1" applyBorder="1" applyAlignment="1">
      <alignment horizontal="center" vertical="center" readingOrder="1"/>
    </xf>
    <xf numFmtId="1" fontId="5" fillId="0" borderId="11" xfId="2" applyNumberFormat="1" applyFont="1" applyBorder="1" applyAlignment="1">
      <alignment horizontal="center" vertical="center" readingOrder="1"/>
    </xf>
    <xf numFmtId="164" fontId="5" fillId="0" borderId="11" xfId="2" applyNumberFormat="1" applyFont="1" applyBorder="1" applyAlignment="1">
      <alignment horizontal="center" vertical="center" readingOrder="1"/>
    </xf>
    <xf numFmtId="164" fontId="5" fillId="0" borderId="12" xfId="0" applyNumberFormat="1" applyFont="1" applyBorder="1" applyAlignment="1">
      <alignment horizontal="center" vertical="center"/>
    </xf>
    <xf numFmtId="1" fontId="5" fillId="0" borderId="34" xfId="2" applyNumberFormat="1" applyFont="1" applyBorder="1" applyAlignment="1">
      <alignment horizontal="center" vertical="center" readingOrder="1"/>
    </xf>
    <xf numFmtId="164" fontId="5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37" xfId="2" applyFont="1" applyFill="1" applyBorder="1" applyAlignment="1">
      <alignment horizontal="center" vertical="center" readingOrder="1"/>
    </xf>
    <xf numFmtId="0" fontId="5" fillId="0" borderId="38" xfId="2" applyFont="1" applyFill="1" applyBorder="1" applyAlignment="1">
      <alignment horizontal="center" vertical="center" readingOrder="1"/>
    </xf>
    <xf numFmtId="164" fontId="5" fillId="0" borderId="38" xfId="0" applyNumberFormat="1" applyFont="1" applyBorder="1" applyAlignment="1">
      <alignment horizontal="center" vertical="center"/>
    </xf>
    <xf numFmtId="1" fontId="5" fillId="0" borderId="34" xfId="2" applyNumberFormat="1" applyFont="1" applyFill="1" applyBorder="1" applyAlignment="1">
      <alignment horizontal="center" vertical="center" readingOrder="1"/>
    </xf>
    <xf numFmtId="164" fontId="5" fillId="0" borderId="39" xfId="0" applyNumberFormat="1" applyFont="1" applyBorder="1" applyAlignment="1">
      <alignment horizontal="center" vertical="center"/>
    </xf>
    <xf numFmtId="1" fontId="5" fillId="0" borderId="39" xfId="2" applyNumberFormat="1" applyFont="1" applyFill="1" applyBorder="1" applyAlignment="1">
      <alignment horizontal="center" vertical="center" readingOrder="1"/>
    </xf>
    <xf numFmtId="0" fontId="5" fillId="0" borderId="39" xfId="2" applyFont="1" applyFill="1" applyBorder="1" applyAlignment="1">
      <alignment horizontal="center" vertical="center" readingOrder="1"/>
    </xf>
    <xf numFmtId="0" fontId="5" fillId="0" borderId="11" xfId="2" applyFont="1" applyFill="1" applyBorder="1" applyAlignment="1">
      <alignment horizontal="center" vertical="center" readingOrder="1"/>
    </xf>
    <xf numFmtId="164" fontId="5" fillId="0" borderId="34" xfId="2" applyNumberFormat="1" applyFont="1" applyFill="1" applyBorder="1" applyAlignment="1">
      <alignment horizontal="center" vertical="center" readingOrder="1"/>
    </xf>
    <xf numFmtId="164" fontId="5" fillId="0" borderId="11" xfId="2" applyNumberFormat="1" applyFont="1" applyFill="1" applyBorder="1" applyAlignment="1">
      <alignment horizontal="center" vertical="center" readingOrder="1"/>
    </xf>
    <xf numFmtId="0" fontId="14" fillId="0" borderId="35" xfId="2" applyFont="1" applyFill="1" applyBorder="1" applyAlignment="1">
      <alignment horizontal="center" vertical="center" readingOrder="1"/>
    </xf>
    <xf numFmtId="0" fontId="5" fillId="0" borderId="19" xfId="2" applyFont="1" applyFill="1" applyBorder="1" applyAlignment="1">
      <alignment horizontal="center" vertical="center" readingOrder="1"/>
    </xf>
    <xf numFmtId="164" fontId="5" fillId="0" borderId="19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" fontId="23" fillId="0" borderId="0" xfId="0" applyNumberFormat="1" applyFont="1" applyBorder="1"/>
    <xf numFmtId="0" fontId="5" fillId="0" borderId="0" xfId="2" applyFont="1" applyFill="1" applyBorder="1" applyAlignment="1">
      <alignment horizontal="center" vertical="center" readingOrder="1"/>
    </xf>
    <xf numFmtId="164" fontId="5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24" fillId="0" borderId="0" xfId="0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center" vertical="center" readingOrder="2"/>
    </xf>
    <xf numFmtId="0" fontId="5" fillId="0" borderId="40" xfId="0" applyFont="1" applyBorder="1" applyAlignment="1">
      <alignment horizontal="center" vertical="center" wrapText="1" readingOrder="2"/>
    </xf>
    <xf numFmtId="0" fontId="5" fillId="2" borderId="1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 readingOrder="2"/>
    </xf>
    <xf numFmtId="0" fontId="5" fillId="0" borderId="34" xfId="0" applyFont="1" applyBorder="1" applyAlignment="1">
      <alignment horizontal="center" vertical="center" wrapText="1" readingOrder="2"/>
    </xf>
    <xf numFmtId="0" fontId="5" fillId="0" borderId="34" xfId="0" applyFont="1" applyBorder="1" applyAlignment="1">
      <alignment horizontal="center" vertical="center" wrapText="1" readingOrder="2"/>
    </xf>
    <xf numFmtId="0" fontId="14" fillId="2" borderId="41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5" fontId="30" fillId="0" borderId="0" xfId="0" applyNumberFormat="1" applyFont="1" applyAlignment="1">
      <alignment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wrapText="1"/>
    </xf>
    <xf numFmtId="0" fontId="36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/>
    </xf>
    <xf numFmtId="1" fontId="24" fillId="0" borderId="0" xfId="0" applyNumberFormat="1" applyFont="1" applyBorder="1"/>
    <xf numFmtId="0" fontId="24" fillId="0" borderId="0" xfId="0" applyFont="1" applyAlignment="1">
      <alignment vertical="center" wrapText="1"/>
    </xf>
    <xf numFmtId="164" fontId="24" fillId="0" borderId="0" xfId="0" applyNumberFormat="1" applyFont="1"/>
    <xf numFmtId="164" fontId="24" fillId="0" borderId="0" xfId="0" applyNumberFormat="1" applyFont="1" applyAlignment="1">
      <alignment vertical="center" wrapText="1"/>
    </xf>
    <xf numFmtId="9" fontId="24" fillId="0" borderId="0" xfId="0" applyNumberFormat="1" applyFont="1"/>
    <xf numFmtId="0" fontId="15" fillId="0" borderId="0" xfId="0" applyFont="1" applyAlignment="1">
      <alignment vertical="center" textRotation="150"/>
    </xf>
    <xf numFmtId="0" fontId="14" fillId="0" borderId="4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5" fontId="46" fillId="0" borderId="0" xfId="0" applyNumberFormat="1" applyFont="1" applyAlignment="1">
      <alignment vertical="center"/>
    </xf>
    <xf numFmtId="0" fontId="14" fillId="0" borderId="49" xfId="0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1" fontId="14" fillId="0" borderId="47" xfId="0" applyNumberFormat="1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24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5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1" fontId="23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48" fillId="0" borderId="0" xfId="0" applyNumberFormat="1" applyFont="1" applyBorder="1"/>
    <xf numFmtId="0" fontId="19" fillId="0" borderId="0" xfId="0" applyFont="1" applyBorder="1"/>
    <xf numFmtId="1" fontId="24" fillId="0" borderId="0" xfId="0" applyNumberFormat="1" applyFont="1"/>
  </cellXfs>
  <cellStyles count="3">
    <cellStyle name="Normal" xfId="0" builtinId="0"/>
    <cellStyle name="Normal 2" xfId="1"/>
    <cellStyle name="عادي_ورقة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SA"/>
                </a:p>
              </c:txPr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ar-SA"/>
                </a:p>
              </c:txPr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/>
            </c:extLst>
          </c:dLbls>
          <c:val>
            <c:numRef>
              <c:f>('[1]مؤشرات الاجمالية لنشاط فنادق'!$L$9,'[1]مؤشرات الاجمالية لنشاط فنادق'!$N$9)</c:f>
              <c:numCache>
                <c:formatCode>General</c:formatCode>
                <c:ptCount val="2"/>
                <c:pt idx="0">
                  <c:v>144854</c:v>
                </c:pt>
                <c:pt idx="1">
                  <c:v>30172</c:v>
                </c:pt>
              </c:numCache>
            </c:numRef>
          </c:val>
        </c:ser>
        <c:firstSliceAng val="3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749999999999999E-2"/>
          <c:y val="0.44940597290203588"/>
          <c:w val="3.9583333333333387E-2"/>
          <c:h val="9.5238419521884388E-2"/>
        </c:manualLayout>
      </c:layout>
      <c:txPr>
        <a:bodyPr/>
        <a:lstStyle/>
        <a:p>
          <a:pPr rtl="0"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227</xdr:col>
      <xdr:colOff>428625</xdr:colOff>
      <xdr:row>7</xdr:row>
      <xdr:rowOff>190500</xdr:rowOff>
    </xdr:from>
    <xdr:to>
      <xdr:col>235</xdr:col>
      <xdr:colOff>123825</xdr:colOff>
      <xdr:row>15</xdr:row>
      <xdr:rowOff>0</xdr:rowOff>
    </xdr:to>
    <xdr:graphicFrame macro="">
      <xdr:nvGraphicFramePr>
        <xdr:cNvPr id="3" name="مخطط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605;&#1572;&#1588;&#1585;&#1575;&#1578;%20&#1575;&#1604;&#1575;&#1580;&#1605;&#1575;&#1604;&#1610;&#1577;%20&#1604;&#1606;&#1588;&#1575;&#1591;%20&#1575;&#1604;&#1601;&#1606;&#1575;&#1583;&#1602;%20&#1608;&#1605;&#1580;&#1605;&#1593;&#1575;&#1578;%20&#1575;&#1604;&#1575;&#1610;&#1608;&#1575;&#1569;%20&#1575;&#1604;&#1587;&#1610;&#1575;&#1581;&#1610;%20&#1608;&#1606;&#1587;&#1576;%20&#1575;&#1604;&#1578;&#1594;&#1610;&#1610;&#15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ؤشرات الاجمالية لنشاط فنادق"/>
    </sheetNames>
    <sheetDataSet>
      <sheetData sheetId="0">
        <row r="9">
          <cell r="L9">
            <v>144854</v>
          </cell>
          <cell r="N9">
            <v>30172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01"/>
  <sheetViews>
    <sheetView rightToLeft="1" view="pageBreakPreview" zoomScaleNormal="100" zoomScaleSheetLayoutView="100" workbookViewId="0">
      <selection sqref="A1:P1"/>
    </sheetView>
  </sheetViews>
  <sheetFormatPr defaultRowHeight="17.100000000000001" customHeight="1"/>
  <cols>
    <col min="1" max="1" width="9.140625" style="30"/>
    <col min="2" max="2" width="7.5703125" style="31" customWidth="1"/>
    <col min="3" max="3" width="9.140625" style="2"/>
    <col min="4" max="4" width="9.85546875" style="32" customWidth="1"/>
    <col min="5" max="5" width="9.140625" style="32"/>
    <col min="6" max="6" width="10.7109375" style="32" customWidth="1"/>
    <col min="7" max="7" width="10" style="33" customWidth="1"/>
    <col min="8" max="8" width="9.140625" style="33"/>
    <col min="9" max="9" width="11.140625" style="33" customWidth="1"/>
    <col min="10" max="10" width="10.28515625" style="33" customWidth="1"/>
    <col min="11" max="11" width="9.140625" style="33"/>
    <col min="12" max="12" width="10.5703125" style="33" customWidth="1"/>
    <col min="13" max="13" width="10" style="33" customWidth="1"/>
    <col min="14" max="14" width="9.140625" style="33"/>
    <col min="15" max="15" width="10.42578125" style="33" customWidth="1"/>
    <col min="16" max="16" width="10.140625" style="33" customWidth="1"/>
    <col min="17" max="17" width="6.7109375" style="4" customWidth="1"/>
    <col min="18" max="18" width="12.140625" style="4" customWidth="1"/>
    <col min="19" max="31" width="9.140625" style="4"/>
    <col min="32" max="32" width="13.7109375" style="4" customWidth="1"/>
    <col min="33" max="33" width="9.140625" style="4"/>
    <col min="34" max="16384" width="9.140625" style="2"/>
  </cols>
  <sheetData>
    <row r="1" spans="1:33" ht="17.100000000000001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/>
      <c r="R1" s="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ht="17.100000000000001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/>
      <c r="R2" s="3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16.5" customHeight="1" thickBot="1">
      <c r="A3" s="45" t="s">
        <v>1</v>
      </c>
      <c r="B3" s="45"/>
      <c r="C3" s="45"/>
      <c r="G3" s="5"/>
      <c r="H3" s="5"/>
      <c r="I3" s="5"/>
      <c r="J3" s="5"/>
      <c r="K3" s="5"/>
      <c r="L3" s="5"/>
      <c r="O3" s="46" t="s">
        <v>2</v>
      </c>
      <c r="P3" s="46"/>
      <c r="Q3"/>
      <c r="U3" s="6"/>
      <c r="V3"/>
      <c r="W3"/>
      <c r="X3" s="6"/>
      <c r="Y3"/>
      <c r="Z3"/>
      <c r="AA3"/>
      <c r="AB3"/>
      <c r="AC3"/>
      <c r="AD3" s="7"/>
      <c r="AE3"/>
      <c r="AF3"/>
      <c r="AG3"/>
    </row>
    <row r="4" spans="1:33" ht="19.5" customHeight="1" thickTop="1">
      <c r="A4" s="37" t="s">
        <v>3</v>
      </c>
      <c r="B4" s="40" t="s">
        <v>4</v>
      </c>
      <c r="C4" s="70" t="s">
        <v>5</v>
      </c>
      <c r="D4" s="53" t="s">
        <v>6</v>
      </c>
      <c r="E4" s="54"/>
      <c r="F4" s="54"/>
      <c r="G4" s="54"/>
      <c r="H4" s="54"/>
      <c r="I4" s="55"/>
      <c r="J4" s="56" t="s">
        <v>7</v>
      </c>
      <c r="K4" s="57"/>
      <c r="L4" s="58"/>
      <c r="M4" s="56" t="s">
        <v>8</v>
      </c>
      <c r="N4" s="57"/>
      <c r="O4" s="58"/>
      <c r="P4" s="47" t="s">
        <v>9</v>
      </c>
      <c r="Q4"/>
      <c r="R4" s="8"/>
      <c r="S4" s="8"/>
      <c r="T4" s="8"/>
      <c r="U4" s="6"/>
      <c r="V4" s="6"/>
      <c r="W4" s="6"/>
      <c r="X4" s="6"/>
      <c r="Y4" s="6"/>
      <c r="Z4" s="6"/>
      <c r="AA4" s="8"/>
      <c r="AB4" s="8"/>
      <c r="AC4" s="8"/>
      <c r="AD4" s="7"/>
      <c r="AE4" s="7"/>
      <c r="AF4" s="7"/>
      <c r="AG4" s="8"/>
    </row>
    <row r="5" spans="1:33" s="12" customFormat="1" ht="20.25" customHeight="1">
      <c r="A5" s="38"/>
      <c r="B5" s="41"/>
      <c r="C5" s="71"/>
      <c r="D5" s="50" t="s">
        <v>10</v>
      </c>
      <c r="E5" s="51"/>
      <c r="F5" s="52"/>
      <c r="G5" s="50" t="s">
        <v>11</v>
      </c>
      <c r="H5" s="51"/>
      <c r="I5" s="52"/>
      <c r="J5" s="59"/>
      <c r="K5" s="60"/>
      <c r="L5" s="61"/>
      <c r="M5" s="59"/>
      <c r="N5" s="60"/>
      <c r="O5" s="61"/>
      <c r="P5" s="48"/>
      <c r="Q5"/>
      <c r="R5" s="9"/>
      <c r="S5" s="9"/>
      <c r="T5" s="9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0"/>
    </row>
    <row r="6" spans="1:33" ht="27" customHeight="1" thickBot="1">
      <c r="A6" s="39"/>
      <c r="B6" s="42"/>
      <c r="C6" s="72"/>
      <c r="D6" s="13" t="s">
        <v>12</v>
      </c>
      <c r="E6" s="13" t="s">
        <v>13</v>
      </c>
      <c r="F6" s="13" t="s">
        <v>14</v>
      </c>
      <c r="G6" s="13" t="s">
        <v>12</v>
      </c>
      <c r="H6" s="13" t="s">
        <v>13</v>
      </c>
      <c r="I6" s="13" t="s">
        <v>15</v>
      </c>
      <c r="J6" s="13" t="s">
        <v>16</v>
      </c>
      <c r="K6" s="13" t="s">
        <v>13</v>
      </c>
      <c r="L6" s="13" t="s">
        <v>15</v>
      </c>
      <c r="M6" s="13" t="s">
        <v>12</v>
      </c>
      <c r="N6" s="13" t="s">
        <v>17</v>
      </c>
      <c r="O6" s="13" t="s">
        <v>15</v>
      </c>
      <c r="P6" s="49"/>
      <c r="Q6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1"/>
      <c r="AE6" s="11"/>
      <c r="AF6" s="11"/>
      <c r="AG6" s="10"/>
    </row>
    <row r="7" spans="1:33" ht="17.100000000000001" customHeight="1" thickTop="1">
      <c r="A7" s="62" t="s">
        <v>18</v>
      </c>
      <c r="B7" s="65" t="s">
        <v>19</v>
      </c>
      <c r="C7" s="36" t="s">
        <v>20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1"/>
      <c r="AE7" s="11"/>
      <c r="AF7" s="11"/>
      <c r="AG7" s="10"/>
    </row>
    <row r="8" spans="1:33" ht="17.100000000000001" customHeight="1">
      <c r="A8" s="63"/>
      <c r="B8" s="66"/>
      <c r="C8" s="16" t="s">
        <v>21</v>
      </c>
      <c r="D8" s="17">
        <v>0</v>
      </c>
      <c r="E8" s="17">
        <v>0</v>
      </c>
      <c r="F8" s="17">
        <f t="shared" ref="F8:F55" si="0">SUM(D8:E8)</f>
        <v>0</v>
      </c>
      <c r="G8" s="17">
        <v>0</v>
      </c>
      <c r="H8" s="17">
        <v>0</v>
      </c>
      <c r="I8" s="17">
        <f t="shared" ref="I8:I55" si="1">SUM(G8:H8)</f>
        <v>0</v>
      </c>
      <c r="J8" s="17">
        <f t="shared" ref="J8:L55" si="2">D8+G8</f>
        <v>0</v>
      </c>
      <c r="K8" s="17">
        <f t="shared" si="2"/>
        <v>0</v>
      </c>
      <c r="L8" s="17">
        <f t="shared" si="2"/>
        <v>0</v>
      </c>
      <c r="M8" s="17">
        <v>0</v>
      </c>
      <c r="N8" s="17">
        <v>0</v>
      </c>
      <c r="O8" s="17">
        <v>0</v>
      </c>
      <c r="P8" s="17">
        <f t="shared" ref="P8:P71" si="3">L8+O8</f>
        <v>0</v>
      </c>
      <c r="Q8"/>
      <c r="R8" s="9"/>
      <c r="S8" s="9"/>
      <c r="T8" s="9"/>
      <c r="U8" s="10"/>
      <c r="V8" s="10"/>
      <c r="W8" s="10"/>
      <c r="X8" s="10"/>
      <c r="Y8" s="10"/>
      <c r="Z8" s="10"/>
      <c r="AA8" s="10"/>
      <c r="AB8" s="10"/>
      <c r="AC8" s="10"/>
      <c r="AD8" s="11"/>
      <c r="AE8" s="11"/>
      <c r="AF8" s="11"/>
      <c r="AG8" s="10"/>
    </row>
    <row r="9" spans="1:33" ht="17.100000000000001" customHeight="1">
      <c r="A9" s="63"/>
      <c r="B9" s="66"/>
      <c r="C9" s="16" t="s">
        <v>22</v>
      </c>
      <c r="D9" s="17">
        <v>0</v>
      </c>
      <c r="E9" s="17">
        <v>0</v>
      </c>
      <c r="F9" s="17">
        <f t="shared" si="0"/>
        <v>0</v>
      </c>
      <c r="G9" s="17">
        <v>0</v>
      </c>
      <c r="H9" s="17">
        <v>0</v>
      </c>
      <c r="I9" s="17">
        <f t="shared" si="1"/>
        <v>0</v>
      </c>
      <c r="J9" s="17">
        <f t="shared" si="2"/>
        <v>0</v>
      </c>
      <c r="K9" s="17">
        <f t="shared" si="2"/>
        <v>0</v>
      </c>
      <c r="L9" s="17">
        <f t="shared" si="2"/>
        <v>0</v>
      </c>
      <c r="M9" s="17">
        <v>0</v>
      </c>
      <c r="N9" s="17">
        <v>0</v>
      </c>
      <c r="O9" s="17">
        <v>0</v>
      </c>
      <c r="P9" s="17">
        <f t="shared" si="3"/>
        <v>0</v>
      </c>
      <c r="Q9"/>
      <c r="S9" s="9"/>
      <c r="T9" s="9"/>
      <c r="U9" s="10"/>
      <c r="V9" s="10"/>
      <c r="W9" s="10"/>
      <c r="X9" s="10"/>
      <c r="Y9" s="10"/>
      <c r="Z9" s="10"/>
      <c r="AA9" s="10"/>
      <c r="AB9" s="10"/>
      <c r="AC9" s="10"/>
      <c r="AD9" s="11"/>
      <c r="AE9" s="11"/>
      <c r="AF9" s="11"/>
      <c r="AG9" s="10"/>
    </row>
    <row r="10" spans="1:33" ht="17.100000000000001" customHeight="1">
      <c r="A10" s="63"/>
      <c r="B10" s="66"/>
      <c r="C10" s="16" t="s">
        <v>15</v>
      </c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si="1"/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  <c r="M10" s="17">
        <v>0</v>
      </c>
      <c r="N10" s="17">
        <v>0</v>
      </c>
      <c r="O10" s="17">
        <v>0</v>
      </c>
      <c r="P10" s="17">
        <f t="shared" si="3"/>
        <v>0</v>
      </c>
      <c r="Q10"/>
      <c r="S10" s="9"/>
      <c r="T10" s="9"/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1"/>
      <c r="AF10" s="11"/>
      <c r="AG10" s="10"/>
    </row>
    <row r="11" spans="1:33" ht="17.100000000000001" customHeight="1">
      <c r="A11" s="63"/>
      <c r="B11" s="66" t="s">
        <v>23</v>
      </c>
      <c r="C11" s="16" t="s">
        <v>20</v>
      </c>
      <c r="D11" s="18">
        <v>150000</v>
      </c>
      <c r="E11" s="18">
        <v>3600</v>
      </c>
      <c r="F11" s="18">
        <v>153600</v>
      </c>
      <c r="G11" s="18">
        <v>100800</v>
      </c>
      <c r="H11" s="18">
        <v>0</v>
      </c>
      <c r="I11" s="18">
        <v>100800</v>
      </c>
      <c r="J11" s="18">
        <f>D11+G11</f>
        <v>250800</v>
      </c>
      <c r="K11" s="18">
        <f t="shared" si="2"/>
        <v>3600</v>
      </c>
      <c r="L11" s="18">
        <f t="shared" si="2"/>
        <v>254400</v>
      </c>
      <c r="M11" s="18">
        <v>1670</v>
      </c>
      <c r="N11" s="18">
        <v>100</v>
      </c>
      <c r="O11" s="18">
        <v>1770</v>
      </c>
      <c r="P11" s="18">
        <f>L11+O11</f>
        <v>256170</v>
      </c>
      <c r="Q11"/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0"/>
    </row>
    <row r="12" spans="1:33" ht="17.100000000000001" customHeight="1">
      <c r="A12" s="63"/>
      <c r="B12" s="66"/>
      <c r="C12" s="16" t="s">
        <v>21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/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0"/>
    </row>
    <row r="13" spans="1:33" ht="17.100000000000001" customHeight="1">
      <c r="A13" s="63"/>
      <c r="B13" s="66"/>
      <c r="C13" s="16" t="s">
        <v>22</v>
      </c>
      <c r="D13" s="17">
        <v>0</v>
      </c>
      <c r="E13" s="17">
        <v>0</v>
      </c>
      <c r="F13" s="17">
        <f t="shared" si="0"/>
        <v>0</v>
      </c>
      <c r="G13" s="17">
        <v>0</v>
      </c>
      <c r="H13" s="17">
        <v>0</v>
      </c>
      <c r="I13" s="17">
        <f t="shared" si="1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v>0</v>
      </c>
      <c r="N13" s="17">
        <v>0</v>
      </c>
      <c r="O13" s="17">
        <v>0</v>
      </c>
      <c r="P13" s="17">
        <f t="shared" si="3"/>
        <v>0</v>
      </c>
      <c r="Q13"/>
      <c r="S13" s="9"/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1"/>
      <c r="AE13" s="11"/>
      <c r="AF13" s="11"/>
      <c r="AG13" s="10"/>
    </row>
    <row r="14" spans="1:33" ht="17.100000000000001" customHeight="1">
      <c r="A14" s="63"/>
      <c r="B14" s="66"/>
      <c r="C14" s="16" t="s">
        <v>15</v>
      </c>
      <c r="D14" s="17">
        <f>SUM(D11:D13)</f>
        <v>150000</v>
      </c>
      <c r="E14" s="17">
        <f>SUM(E11:E13)</f>
        <v>3600</v>
      </c>
      <c r="F14" s="17">
        <f t="shared" si="0"/>
        <v>153600</v>
      </c>
      <c r="G14" s="17">
        <f>SUM(G11:G13)</f>
        <v>100800</v>
      </c>
      <c r="H14" s="17">
        <f>SUM(H11:H13)</f>
        <v>0</v>
      </c>
      <c r="I14" s="17">
        <f t="shared" si="1"/>
        <v>100800</v>
      </c>
      <c r="J14" s="17">
        <f t="shared" si="2"/>
        <v>250800</v>
      </c>
      <c r="K14" s="17">
        <f t="shared" si="2"/>
        <v>3600</v>
      </c>
      <c r="L14" s="17">
        <f t="shared" si="2"/>
        <v>254400</v>
      </c>
      <c r="M14" s="17">
        <f>SUM(M11:M13)</f>
        <v>1670</v>
      </c>
      <c r="N14" s="17">
        <f>SUM(N11:N13)</f>
        <v>100</v>
      </c>
      <c r="O14" s="17">
        <f>SUM(O11:O13)</f>
        <v>1770</v>
      </c>
      <c r="P14" s="17">
        <f t="shared" si="3"/>
        <v>256170</v>
      </c>
      <c r="Q14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1"/>
      <c r="AF14" s="11"/>
      <c r="AG14" s="10"/>
    </row>
    <row r="15" spans="1:33" ht="17.100000000000001" customHeight="1">
      <c r="A15" s="63"/>
      <c r="B15" s="66" t="s">
        <v>24</v>
      </c>
      <c r="C15" s="16" t="s">
        <v>20</v>
      </c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v>0</v>
      </c>
      <c r="N15" s="18">
        <v>0</v>
      </c>
      <c r="O15" s="18">
        <v>0</v>
      </c>
      <c r="P15" s="18">
        <f t="shared" si="3"/>
        <v>0</v>
      </c>
      <c r="Q15"/>
      <c r="R15" s="19"/>
      <c r="S15" s="1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7.100000000000001" customHeight="1">
      <c r="A16" s="63"/>
      <c r="B16" s="66"/>
      <c r="C16" s="16" t="s">
        <v>21</v>
      </c>
      <c r="D16" s="17">
        <v>0</v>
      </c>
      <c r="E16" s="17">
        <v>0</v>
      </c>
      <c r="F16" s="17">
        <f t="shared" si="0"/>
        <v>0</v>
      </c>
      <c r="G16" s="17">
        <v>0</v>
      </c>
      <c r="H16" s="17">
        <v>0</v>
      </c>
      <c r="I16" s="17">
        <f t="shared" si="1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v>0</v>
      </c>
      <c r="N16" s="17">
        <v>0</v>
      </c>
      <c r="O16" s="17">
        <v>0</v>
      </c>
      <c r="P16" s="17">
        <f t="shared" si="3"/>
        <v>0</v>
      </c>
      <c r="Q16"/>
      <c r="R16" s="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7.100000000000001" customHeight="1">
      <c r="A17" s="63"/>
      <c r="B17" s="66"/>
      <c r="C17" s="16" t="s">
        <v>22</v>
      </c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  <c r="J17" s="17">
        <f t="shared" si="2"/>
        <v>0</v>
      </c>
      <c r="K17" s="17">
        <f t="shared" si="2"/>
        <v>0</v>
      </c>
      <c r="L17" s="17">
        <f t="shared" si="2"/>
        <v>0</v>
      </c>
      <c r="M17" s="17">
        <v>0</v>
      </c>
      <c r="N17" s="17">
        <v>0</v>
      </c>
      <c r="O17" s="17">
        <v>0</v>
      </c>
      <c r="P17" s="17">
        <f t="shared" si="3"/>
        <v>0</v>
      </c>
      <c r="Q17"/>
      <c r="R17" s="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7.100000000000001" customHeight="1">
      <c r="A18" s="63"/>
      <c r="B18" s="66"/>
      <c r="C18" s="16" t="s">
        <v>15</v>
      </c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v>0</v>
      </c>
      <c r="N18" s="17">
        <v>0</v>
      </c>
      <c r="O18" s="17">
        <v>0</v>
      </c>
      <c r="P18" s="17">
        <f t="shared" si="3"/>
        <v>0</v>
      </c>
      <c r="Q18"/>
      <c r="U18" s="6"/>
      <c r="V18"/>
      <c r="W18"/>
      <c r="X18" s="6"/>
      <c r="Z18"/>
      <c r="AA18"/>
      <c r="AB18"/>
      <c r="AC18"/>
      <c r="AD18" s="7"/>
      <c r="AE18"/>
      <c r="AF18"/>
      <c r="AG18"/>
    </row>
    <row r="19" spans="1:33" ht="17.100000000000001" customHeight="1">
      <c r="A19" s="63"/>
      <c r="B19" s="66" t="s">
        <v>15</v>
      </c>
      <c r="C19" s="16" t="s">
        <v>20</v>
      </c>
      <c r="D19" s="17">
        <f>SUM(D7+D11+D15)</f>
        <v>150000</v>
      </c>
      <c r="E19" s="17">
        <f t="shared" ref="E19:O19" si="4">SUM(E7+E11+E15)</f>
        <v>3600</v>
      </c>
      <c r="F19" s="17">
        <f t="shared" si="0"/>
        <v>153600</v>
      </c>
      <c r="G19" s="17">
        <f t="shared" si="4"/>
        <v>100800</v>
      </c>
      <c r="H19" s="17">
        <f t="shared" si="4"/>
        <v>0</v>
      </c>
      <c r="I19" s="17">
        <f t="shared" si="1"/>
        <v>100800</v>
      </c>
      <c r="J19" s="17">
        <f t="shared" si="2"/>
        <v>250800</v>
      </c>
      <c r="K19" s="17">
        <f t="shared" si="2"/>
        <v>3600</v>
      </c>
      <c r="L19" s="17">
        <f t="shared" si="2"/>
        <v>254400</v>
      </c>
      <c r="M19" s="17">
        <f t="shared" si="4"/>
        <v>1670</v>
      </c>
      <c r="N19" s="17">
        <f t="shared" si="4"/>
        <v>100</v>
      </c>
      <c r="O19" s="17">
        <f t="shared" si="4"/>
        <v>1770</v>
      </c>
      <c r="P19" s="17">
        <f t="shared" si="3"/>
        <v>256170</v>
      </c>
      <c r="Q19"/>
      <c r="R19" s="8"/>
      <c r="S19" s="8"/>
      <c r="T19" s="8"/>
      <c r="U19" s="6"/>
      <c r="V19" s="6"/>
      <c r="W19" s="6"/>
      <c r="X19" s="6"/>
      <c r="Y19" s="6"/>
      <c r="Z19" s="6"/>
      <c r="AA19" s="8"/>
      <c r="AB19" s="8"/>
      <c r="AC19" s="8"/>
      <c r="AD19" s="7"/>
      <c r="AE19" s="7"/>
      <c r="AF19" s="7"/>
      <c r="AG19" s="8"/>
    </row>
    <row r="20" spans="1:33" ht="17.100000000000001" customHeight="1">
      <c r="A20" s="63"/>
      <c r="B20" s="66"/>
      <c r="C20" s="16" t="s">
        <v>21</v>
      </c>
      <c r="D20" s="17">
        <f t="shared" ref="D20:O22" si="5">SUM(D8+D12+D16)</f>
        <v>0</v>
      </c>
      <c r="E20" s="17">
        <f t="shared" si="5"/>
        <v>0</v>
      </c>
      <c r="F20" s="17">
        <f t="shared" si="0"/>
        <v>0</v>
      </c>
      <c r="G20" s="17">
        <f t="shared" si="5"/>
        <v>0</v>
      </c>
      <c r="H20" s="17">
        <f t="shared" si="5"/>
        <v>0</v>
      </c>
      <c r="I20" s="17">
        <f t="shared" si="1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5"/>
        <v>0</v>
      </c>
      <c r="N20" s="17">
        <f t="shared" si="5"/>
        <v>0</v>
      </c>
      <c r="O20" s="17">
        <f t="shared" si="5"/>
        <v>0</v>
      </c>
      <c r="P20" s="17">
        <f t="shared" si="3"/>
        <v>0</v>
      </c>
      <c r="Q20"/>
      <c r="R20" s="9"/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1"/>
      <c r="AE20" s="11"/>
      <c r="AF20" s="11"/>
      <c r="AG20" s="10"/>
    </row>
    <row r="21" spans="1:33" ht="18.75" customHeight="1">
      <c r="A21" s="63"/>
      <c r="B21" s="66"/>
      <c r="C21" s="16" t="s">
        <v>22</v>
      </c>
      <c r="D21" s="17">
        <f t="shared" si="5"/>
        <v>0</v>
      </c>
      <c r="E21" s="17">
        <f t="shared" si="5"/>
        <v>0</v>
      </c>
      <c r="F21" s="17">
        <f t="shared" si="0"/>
        <v>0</v>
      </c>
      <c r="G21" s="17">
        <f t="shared" si="5"/>
        <v>0</v>
      </c>
      <c r="H21" s="17">
        <f t="shared" si="5"/>
        <v>0</v>
      </c>
      <c r="I21" s="17">
        <f t="shared" si="1"/>
        <v>0</v>
      </c>
      <c r="J21" s="17">
        <f t="shared" si="2"/>
        <v>0</v>
      </c>
      <c r="K21" s="17">
        <f t="shared" si="2"/>
        <v>0</v>
      </c>
      <c r="L21" s="17">
        <f t="shared" si="2"/>
        <v>0</v>
      </c>
      <c r="M21" s="17">
        <f t="shared" si="5"/>
        <v>0</v>
      </c>
      <c r="N21" s="17">
        <f t="shared" si="5"/>
        <v>0</v>
      </c>
      <c r="O21" s="17">
        <f t="shared" si="5"/>
        <v>0</v>
      </c>
      <c r="P21" s="17">
        <f t="shared" si="3"/>
        <v>0</v>
      </c>
      <c r="Q21"/>
      <c r="S21" s="9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1"/>
      <c r="AF21" s="11"/>
      <c r="AG21" s="10"/>
    </row>
    <row r="22" spans="1:33" ht="21" customHeight="1">
      <c r="A22" s="64"/>
      <c r="B22" s="67"/>
      <c r="C22" s="20" t="s">
        <v>15</v>
      </c>
      <c r="D22" s="21">
        <f>SUM(D10+D14+D18)</f>
        <v>150000</v>
      </c>
      <c r="E22" s="21">
        <f t="shared" si="5"/>
        <v>3600</v>
      </c>
      <c r="F22" s="21">
        <f t="shared" si="0"/>
        <v>153600</v>
      </c>
      <c r="G22" s="21">
        <f t="shared" si="5"/>
        <v>100800</v>
      </c>
      <c r="H22" s="21">
        <f t="shared" si="5"/>
        <v>0</v>
      </c>
      <c r="I22" s="21">
        <f t="shared" si="1"/>
        <v>100800</v>
      </c>
      <c r="J22" s="21">
        <f t="shared" si="2"/>
        <v>250800</v>
      </c>
      <c r="K22" s="21">
        <f t="shared" si="2"/>
        <v>3600</v>
      </c>
      <c r="L22" s="21">
        <f t="shared" si="2"/>
        <v>254400</v>
      </c>
      <c r="M22" s="21">
        <f t="shared" si="5"/>
        <v>1670</v>
      </c>
      <c r="N22" s="21">
        <f t="shared" si="5"/>
        <v>100</v>
      </c>
      <c r="O22" s="21">
        <f t="shared" si="5"/>
        <v>1770</v>
      </c>
      <c r="P22" s="21">
        <f t="shared" si="3"/>
        <v>256170</v>
      </c>
      <c r="Q22"/>
      <c r="R22" s="9"/>
      <c r="S22" s="9"/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1"/>
      <c r="AE22" s="11"/>
      <c r="AF22" s="11"/>
      <c r="AG22" s="10"/>
    </row>
    <row r="23" spans="1:33" ht="17.100000000000001" customHeight="1">
      <c r="A23" s="68" t="s">
        <v>25</v>
      </c>
      <c r="B23" s="66" t="s">
        <v>19</v>
      </c>
      <c r="C23" s="16" t="s">
        <v>20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8">
        <v>0</v>
      </c>
      <c r="Q23"/>
      <c r="S23" s="9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1"/>
      <c r="AE23" s="11"/>
      <c r="AF23" s="11"/>
      <c r="AG23" s="10"/>
    </row>
    <row r="24" spans="1:33" ht="17.100000000000001" customHeight="1">
      <c r="A24" s="63"/>
      <c r="B24" s="66"/>
      <c r="C24" s="16" t="s">
        <v>21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/>
      <c r="S24" s="9"/>
      <c r="T24" s="9"/>
      <c r="U24" s="10"/>
      <c r="V24" s="10"/>
      <c r="W24" s="10"/>
      <c r="X24" s="10"/>
      <c r="Y24" s="10"/>
      <c r="Z24" s="10"/>
      <c r="AA24" s="10"/>
      <c r="AB24" s="10"/>
      <c r="AC24" s="10"/>
      <c r="AD24" s="11"/>
      <c r="AE24" s="11"/>
      <c r="AF24" s="11"/>
      <c r="AG24" s="10"/>
    </row>
    <row r="25" spans="1:33" ht="17.100000000000001" customHeight="1">
      <c r="A25" s="63"/>
      <c r="B25" s="66"/>
      <c r="C25" s="16" t="s">
        <v>22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/>
      <c r="R25" s="9"/>
      <c r="S25" s="9"/>
      <c r="T25" s="9"/>
      <c r="U25" s="10"/>
      <c r="V25" s="10"/>
      <c r="W25" s="10"/>
      <c r="X25" s="10"/>
      <c r="Y25" s="10"/>
      <c r="Z25" s="10"/>
      <c r="AA25" s="10"/>
      <c r="AB25" s="10"/>
      <c r="AC25" s="10"/>
      <c r="AD25" s="11"/>
      <c r="AE25" s="11"/>
      <c r="AF25" s="11"/>
      <c r="AG25" s="10"/>
    </row>
    <row r="26" spans="1:33" ht="17.100000000000001" customHeight="1">
      <c r="A26" s="63"/>
      <c r="B26" s="66"/>
      <c r="C26" s="16" t="s">
        <v>15</v>
      </c>
      <c r="D26" s="17">
        <f>SUM(D23:D25)</f>
        <v>0</v>
      </c>
      <c r="E26" s="17">
        <f>SUM(E23:E25)</f>
        <v>0</v>
      </c>
      <c r="F26" s="17">
        <f t="shared" si="0"/>
        <v>0</v>
      </c>
      <c r="G26" s="17">
        <f>SUM(G23:G25)</f>
        <v>0</v>
      </c>
      <c r="H26" s="17">
        <f>SUM(H23:H25)</f>
        <v>0</v>
      </c>
      <c r="I26" s="17">
        <f t="shared" si="1"/>
        <v>0</v>
      </c>
      <c r="J26" s="17">
        <f t="shared" si="2"/>
        <v>0</v>
      </c>
      <c r="K26" s="17">
        <f t="shared" si="2"/>
        <v>0</v>
      </c>
      <c r="L26" s="17">
        <f t="shared" si="2"/>
        <v>0</v>
      </c>
      <c r="M26" s="17">
        <f>SUM(M23:M25)</f>
        <v>0</v>
      </c>
      <c r="N26" s="17">
        <f>SUM(N23:N25)</f>
        <v>0</v>
      </c>
      <c r="O26" s="17">
        <f>SUM(O23:O25)</f>
        <v>0</v>
      </c>
      <c r="P26" s="17">
        <f t="shared" si="3"/>
        <v>0</v>
      </c>
      <c r="Q26"/>
      <c r="S26" s="9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11"/>
      <c r="AF26" s="11"/>
      <c r="AG26" s="10"/>
    </row>
    <row r="27" spans="1:33" ht="17.100000000000001" customHeight="1">
      <c r="A27" s="63"/>
      <c r="B27" s="66" t="s">
        <v>23</v>
      </c>
      <c r="C27" s="16" t="s">
        <v>20</v>
      </c>
      <c r="D27" s="22">
        <v>2292050</v>
      </c>
      <c r="E27" s="22">
        <v>103200</v>
      </c>
      <c r="F27" s="22">
        <f>SUM(D27:E27)</f>
        <v>2395250</v>
      </c>
      <c r="G27" s="22">
        <v>3672224</v>
      </c>
      <c r="H27" s="22">
        <v>600525</v>
      </c>
      <c r="I27" s="22">
        <f>SUM(G27:H27)</f>
        <v>4272749</v>
      </c>
      <c r="J27" s="22">
        <v>5964274</v>
      </c>
      <c r="K27" s="22">
        <v>703725</v>
      </c>
      <c r="L27" s="22">
        <f>SUM(J27:K27)</f>
        <v>6667999</v>
      </c>
      <c r="M27" s="22">
        <v>235427</v>
      </c>
      <c r="N27" s="22">
        <v>20487</v>
      </c>
      <c r="O27" s="22">
        <f>SUM(M27:N27)</f>
        <v>255914</v>
      </c>
      <c r="P27" s="18">
        <f>L27+O27</f>
        <v>6923913</v>
      </c>
      <c r="Q27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11"/>
      <c r="AF27" s="11"/>
      <c r="AG27" s="10"/>
    </row>
    <row r="28" spans="1:33" ht="17.100000000000001" customHeight="1">
      <c r="A28" s="63"/>
      <c r="B28" s="66"/>
      <c r="C28" s="16" t="s">
        <v>21</v>
      </c>
      <c r="D28" s="17">
        <v>12600</v>
      </c>
      <c r="E28" s="17">
        <v>0</v>
      </c>
      <c r="F28" s="17">
        <v>12600</v>
      </c>
      <c r="G28" s="17">
        <v>5400</v>
      </c>
      <c r="H28" s="17">
        <v>4800</v>
      </c>
      <c r="I28" s="17">
        <v>10200</v>
      </c>
      <c r="J28" s="17">
        <v>18000</v>
      </c>
      <c r="K28" s="17">
        <v>4800</v>
      </c>
      <c r="L28" s="17">
        <v>22800</v>
      </c>
      <c r="M28" s="17">
        <v>200</v>
      </c>
      <c r="N28" s="17">
        <v>100</v>
      </c>
      <c r="O28" s="17">
        <v>300</v>
      </c>
      <c r="P28" s="17">
        <v>23100</v>
      </c>
      <c r="Q28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1"/>
      <c r="AE28" s="11"/>
      <c r="AF28" s="11"/>
      <c r="AG28" s="10"/>
    </row>
    <row r="29" spans="1:33" ht="17.100000000000001" customHeight="1">
      <c r="A29" s="63"/>
      <c r="B29" s="66"/>
      <c r="C29" s="16" t="s">
        <v>22</v>
      </c>
      <c r="D29" s="17">
        <v>0</v>
      </c>
      <c r="E29" s="17">
        <v>0</v>
      </c>
      <c r="F29" s="17">
        <v>0</v>
      </c>
      <c r="G29" s="17">
        <v>1021150</v>
      </c>
      <c r="H29" s="17">
        <v>7200</v>
      </c>
      <c r="I29" s="17">
        <f>SUM(G29:H29)</f>
        <v>1028350</v>
      </c>
      <c r="J29" s="17">
        <v>1021150</v>
      </c>
      <c r="K29" s="17">
        <v>7200</v>
      </c>
      <c r="L29" s="17">
        <f>SUM(J29:K29)</f>
        <v>1028350</v>
      </c>
      <c r="M29" s="17">
        <v>109150</v>
      </c>
      <c r="N29" s="17">
        <v>1000</v>
      </c>
      <c r="O29" s="17">
        <f>SUM(M29:N29)</f>
        <v>110150</v>
      </c>
      <c r="P29" s="17">
        <f>L29+O29</f>
        <v>1138500</v>
      </c>
      <c r="Q29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1"/>
      <c r="AE29" s="11"/>
      <c r="AF29" s="11"/>
      <c r="AG29" s="10"/>
    </row>
    <row r="30" spans="1:33" ht="17.100000000000001" customHeight="1">
      <c r="A30" s="63"/>
      <c r="B30" s="66"/>
      <c r="C30" s="16" t="s">
        <v>15</v>
      </c>
      <c r="D30" s="17">
        <f>SUM(D27:D29)</f>
        <v>2304650</v>
      </c>
      <c r="E30" s="17">
        <f>SUM(E27:E29)</f>
        <v>103200</v>
      </c>
      <c r="F30" s="17">
        <f t="shared" si="0"/>
        <v>2407850</v>
      </c>
      <c r="G30" s="17">
        <f>SUM(G27:G29)</f>
        <v>4698774</v>
      </c>
      <c r="H30" s="17">
        <f>SUM(H27:H29)</f>
        <v>612525</v>
      </c>
      <c r="I30" s="17">
        <f t="shared" si="1"/>
        <v>5311299</v>
      </c>
      <c r="J30" s="17">
        <f t="shared" si="2"/>
        <v>7003424</v>
      </c>
      <c r="K30" s="17">
        <f t="shared" si="2"/>
        <v>715725</v>
      </c>
      <c r="L30" s="17">
        <f t="shared" si="2"/>
        <v>7719149</v>
      </c>
      <c r="M30" s="17">
        <f>SUM(M27:M29)</f>
        <v>344777</v>
      </c>
      <c r="N30" s="17">
        <f>SUM(N27:N29)</f>
        <v>21587</v>
      </c>
      <c r="O30" s="17">
        <f>SUM(O27:O29)</f>
        <v>366364</v>
      </c>
      <c r="P30" s="17">
        <f t="shared" si="3"/>
        <v>8085513</v>
      </c>
      <c r="Q30"/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1"/>
      <c r="AE30" s="11"/>
      <c r="AF30" s="11"/>
      <c r="AG30" s="10"/>
    </row>
    <row r="31" spans="1:33" ht="17.100000000000001" customHeight="1">
      <c r="A31" s="63"/>
      <c r="B31" s="66" t="s">
        <v>24</v>
      </c>
      <c r="C31" s="16" t="s">
        <v>20</v>
      </c>
      <c r="D31" s="18">
        <v>4848211</v>
      </c>
      <c r="E31" s="18">
        <v>346242</v>
      </c>
      <c r="F31" s="18">
        <v>5194453</v>
      </c>
      <c r="G31" s="18">
        <v>4701016</v>
      </c>
      <c r="H31" s="18">
        <v>549222</v>
      </c>
      <c r="I31" s="18">
        <v>5250238</v>
      </c>
      <c r="J31" s="18">
        <v>9549227</v>
      </c>
      <c r="K31" s="18">
        <v>895464</v>
      </c>
      <c r="L31" s="18">
        <v>10444691</v>
      </c>
      <c r="M31" s="18">
        <v>463551</v>
      </c>
      <c r="N31" s="18">
        <v>61332</v>
      </c>
      <c r="O31" s="18">
        <v>524883</v>
      </c>
      <c r="P31" s="18">
        <v>10969574</v>
      </c>
      <c r="Q31"/>
      <c r="S31" s="9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11"/>
      <c r="AF31" s="11"/>
      <c r="AG31" s="10"/>
    </row>
    <row r="32" spans="1:33" ht="17.100000000000001" customHeight="1">
      <c r="A32" s="63"/>
      <c r="B32" s="66"/>
      <c r="C32" s="16" t="s">
        <v>21</v>
      </c>
      <c r="D32" s="17">
        <v>102181</v>
      </c>
      <c r="E32" s="17">
        <v>40000</v>
      </c>
      <c r="F32" s="17">
        <v>142181</v>
      </c>
      <c r="G32" s="17">
        <v>618232</v>
      </c>
      <c r="H32" s="17">
        <v>0</v>
      </c>
      <c r="I32" s="17">
        <v>618232</v>
      </c>
      <c r="J32" s="17">
        <v>720413</v>
      </c>
      <c r="K32" s="17">
        <v>40000</v>
      </c>
      <c r="L32" s="17">
        <v>760413</v>
      </c>
      <c r="M32" s="17">
        <v>42135</v>
      </c>
      <c r="N32" s="17">
        <v>2000</v>
      </c>
      <c r="O32" s="17">
        <v>44135</v>
      </c>
      <c r="P32" s="17">
        <v>804548</v>
      </c>
      <c r="Q32"/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11"/>
      <c r="AF32" s="11"/>
      <c r="AG32" s="10"/>
    </row>
    <row r="33" spans="1:33" ht="17.100000000000001" customHeight="1">
      <c r="A33" s="63"/>
      <c r="B33" s="66"/>
      <c r="C33" s="16" t="s">
        <v>22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1"/>
      <c r="AE33" s="11"/>
      <c r="AF33" s="11"/>
      <c r="AG33" s="10"/>
    </row>
    <row r="34" spans="1:33" ht="17.100000000000001" customHeight="1">
      <c r="A34" s="63"/>
      <c r="B34" s="66"/>
      <c r="C34" s="16" t="s">
        <v>15</v>
      </c>
      <c r="D34" s="17">
        <f>SUM(D31:D33)</f>
        <v>4950392</v>
      </c>
      <c r="E34" s="17">
        <f>SUM(E31:E33)</f>
        <v>386242</v>
      </c>
      <c r="F34" s="17">
        <f t="shared" si="0"/>
        <v>5336634</v>
      </c>
      <c r="G34" s="17">
        <f>SUM(G31:G33)</f>
        <v>5319248</v>
      </c>
      <c r="H34" s="17">
        <f>SUM(H31:H33)</f>
        <v>549222</v>
      </c>
      <c r="I34" s="17">
        <f t="shared" si="1"/>
        <v>5868470</v>
      </c>
      <c r="J34" s="17">
        <f t="shared" si="2"/>
        <v>10269640</v>
      </c>
      <c r="K34" s="17">
        <f t="shared" si="2"/>
        <v>935464</v>
      </c>
      <c r="L34" s="17">
        <f t="shared" si="2"/>
        <v>11205104</v>
      </c>
      <c r="M34" s="17">
        <f>SUM(M31:M33)</f>
        <v>505686</v>
      </c>
      <c r="N34" s="17">
        <f>SUM(N31:N33)</f>
        <v>63332</v>
      </c>
      <c r="O34" s="17">
        <f>SUM(O31:O33)</f>
        <v>569018</v>
      </c>
      <c r="P34" s="17">
        <f t="shared" si="3"/>
        <v>11774122</v>
      </c>
      <c r="Q34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1"/>
      <c r="AE34" s="11"/>
      <c r="AF34" s="11"/>
      <c r="AG34" s="10"/>
    </row>
    <row r="35" spans="1:33" ht="17.100000000000001" customHeight="1">
      <c r="A35" s="63"/>
      <c r="B35" s="66" t="s">
        <v>15</v>
      </c>
      <c r="C35" s="16" t="s">
        <v>20</v>
      </c>
      <c r="D35" s="17">
        <f>SUM(D23+D27+D31)</f>
        <v>7140261</v>
      </c>
      <c r="E35" s="17">
        <f t="shared" ref="E35:O35" si="6">SUM(E23+E27+E31)</f>
        <v>449442</v>
      </c>
      <c r="F35" s="17">
        <f t="shared" si="0"/>
        <v>7589703</v>
      </c>
      <c r="G35" s="17">
        <f t="shared" si="6"/>
        <v>8373240</v>
      </c>
      <c r="H35" s="17">
        <f t="shared" si="6"/>
        <v>1149747</v>
      </c>
      <c r="I35" s="17">
        <f t="shared" si="1"/>
        <v>9522987</v>
      </c>
      <c r="J35" s="17">
        <f t="shared" si="2"/>
        <v>15513501</v>
      </c>
      <c r="K35" s="17">
        <f t="shared" si="2"/>
        <v>1599189</v>
      </c>
      <c r="L35" s="17">
        <f t="shared" si="2"/>
        <v>17112690</v>
      </c>
      <c r="M35" s="17">
        <f t="shared" si="6"/>
        <v>698978</v>
      </c>
      <c r="N35" s="17">
        <f t="shared" si="6"/>
        <v>81819</v>
      </c>
      <c r="O35" s="17">
        <f t="shared" si="6"/>
        <v>780797</v>
      </c>
      <c r="P35" s="17">
        <f t="shared" si="3"/>
        <v>17893487</v>
      </c>
      <c r="Q35"/>
      <c r="R35" s="19"/>
      <c r="S35" s="1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7.100000000000001" customHeight="1">
      <c r="A36" s="63"/>
      <c r="B36" s="66"/>
      <c r="C36" s="16" t="s">
        <v>21</v>
      </c>
      <c r="D36" s="17">
        <f t="shared" ref="D36:O38" si="7">SUM(D24+D28+D32)</f>
        <v>114781</v>
      </c>
      <c r="E36" s="17">
        <f t="shared" si="7"/>
        <v>40000</v>
      </c>
      <c r="F36" s="17">
        <f t="shared" si="0"/>
        <v>154781</v>
      </c>
      <c r="G36" s="17">
        <f t="shared" si="7"/>
        <v>623632</v>
      </c>
      <c r="H36" s="17">
        <f t="shared" si="7"/>
        <v>4800</v>
      </c>
      <c r="I36" s="17">
        <f t="shared" si="1"/>
        <v>628432</v>
      </c>
      <c r="J36" s="17">
        <f t="shared" si="2"/>
        <v>738413</v>
      </c>
      <c r="K36" s="17">
        <f t="shared" si="2"/>
        <v>44800</v>
      </c>
      <c r="L36" s="17">
        <f t="shared" si="2"/>
        <v>783213</v>
      </c>
      <c r="M36" s="17">
        <f t="shared" si="7"/>
        <v>42335</v>
      </c>
      <c r="N36" s="17">
        <f t="shared" si="7"/>
        <v>2100</v>
      </c>
      <c r="O36" s="17">
        <f t="shared" si="7"/>
        <v>44435</v>
      </c>
      <c r="P36" s="17">
        <f t="shared" si="3"/>
        <v>827648</v>
      </c>
      <c r="Q36"/>
      <c r="R36" s="3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7.100000000000001" customHeight="1">
      <c r="A37" s="63"/>
      <c r="B37" s="66"/>
      <c r="C37" s="16" t="s">
        <v>22</v>
      </c>
      <c r="D37" s="17">
        <f t="shared" si="7"/>
        <v>0</v>
      </c>
      <c r="E37" s="17">
        <f t="shared" si="7"/>
        <v>0</v>
      </c>
      <c r="F37" s="17">
        <f t="shared" si="0"/>
        <v>0</v>
      </c>
      <c r="G37" s="17">
        <f t="shared" si="7"/>
        <v>1021150</v>
      </c>
      <c r="H37" s="17">
        <f t="shared" si="7"/>
        <v>7200</v>
      </c>
      <c r="I37" s="17">
        <f t="shared" si="1"/>
        <v>1028350</v>
      </c>
      <c r="J37" s="17">
        <f t="shared" si="2"/>
        <v>1021150</v>
      </c>
      <c r="K37" s="17">
        <f t="shared" si="2"/>
        <v>7200</v>
      </c>
      <c r="L37" s="17">
        <f t="shared" si="2"/>
        <v>1028350</v>
      </c>
      <c r="M37" s="17">
        <f t="shared" si="7"/>
        <v>109150</v>
      </c>
      <c r="N37" s="17">
        <f t="shared" si="7"/>
        <v>1000</v>
      </c>
      <c r="O37" s="17">
        <f t="shared" si="7"/>
        <v>110150</v>
      </c>
      <c r="P37" s="17">
        <f t="shared" si="3"/>
        <v>1138500</v>
      </c>
      <c r="Q37"/>
      <c r="R37" s="3"/>
      <c r="T37"/>
      <c r="U37"/>
      <c r="V37"/>
      <c r="W37"/>
      <c r="X37"/>
      <c r="Y37"/>
      <c r="Z37"/>
      <c r="AA37"/>
      <c r="AB37"/>
      <c r="AC37"/>
      <c r="AD37" s="7"/>
      <c r="AE37"/>
      <c r="AF37"/>
      <c r="AG37"/>
    </row>
    <row r="38" spans="1:33" ht="17.100000000000001" customHeight="1">
      <c r="A38" s="64"/>
      <c r="B38" s="67"/>
      <c r="C38" s="20" t="s">
        <v>15</v>
      </c>
      <c r="D38" s="21">
        <f>SUM(D26+D30+D34)</f>
        <v>7255042</v>
      </c>
      <c r="E38" s="21">
        <f t="shared" si="7"/>
        <v>489442</v>
      </c>
      <c r="F38" s="21">
        <f t="shared" si="0"/>
        <v>7744484</v>
      </c>
      <c r="G38" s="21">
        <f t="shared" si="7"/>
        <v>10018022</v>
      </c>
      <c r="H38" s="21">
        <f t="shared" si="7"/>
        <v>1161747</v>
      </c>
      <c r="I38" s="21">
        <f t="shared" si="1"/>
        <v>11179769</v>
      </c>
      <c r="J38" s="21">
        <f t="shared" si="2"/>
        <v>17273064</v>
      </c>
      <c r="K38" s="21">
        <f t="shared" si="2"/>
        <v>1651189</v>
      </c>
      <c r="L38" s="21">
        <f t="shared" si="2"/>
        <v>18924253</v>
      </c>
      <c r="M38" s="21">
        <f t="shared" si="7"/>
        <v>850463</v>
      </c>
      <c r="N38" s="21">
        <f t="shared" si="7"/>
        <v>84919</v>
      </c>
      <c r="O38" s="21">
        <f t="shared" si="7"/>
        <v>935382</v>
      </c>
      <c r="P38" s="21">
        <f t="shared" si="3"/>
        <v>19859635</v>
      </c>
      <c r="Q38"/>
      <c r="U38" s="6"/>
      <c r="V38"/>
      <c r="W38"/>
      <c r="X38" s="6"/>
      <c r="Y38"/>
      <c r="Z38"/>
      <c r="AA38"/>
      <c r="AB38"/>
      <c r="AC38"/>
      <c r="AD38"/>
      <c r="AE38"/>
      <c r="AF38"/>
      <c r="AG38"/>
    </row>
    <row r="39" spans="1:33" ht="17.100000000000001" customHeight="1">
      <c r="A39" s="68" t="s">
        <v>26</v>
      </c>
      <c r="B39" s="69" t="s">
        <v>19</v>
      </c>
      <c r="C39" s="14" t="s">
        <v>20</v>
      </c>
      <c r="D39" s="15">
        <v>0</v>
      </c>
      <c r="E39" s="15">
        <v>0</v>
      </c>
      <c r="F39" s="15">
        <f t="shared" si="0"/>
        <v>0</v>
      </c>
      <c r="G39" s="15">
        <v>0</v>
      </c>
      <c r="H39" s="15">
        <v>0</v>
      </c>
      <c r="I39" s="15">
        <f t="shared" si="1"/>
        <v>0</v>
      </c>
      <c r="J39" s="15">
        <f t="shared" si="2"/>
        <v>0</v>
      </c>
      <c r="K39" s="15">
        <f t="shared" si="2"/>
        <v>0</v>
      </c>
      <c r="L39" s="15">
        <f t="shared" si="2"/>
        <v>0</v>
      </c>
      <c r="M39" s="15">
        <v>0</v>
      </c>
      <c r="N39" s="15">
        <v>0</v>
      </c>
      <c r="O39" s="15">
        <v>0</v>
      </c>
      <c r="P39" s="15">
        <f t="shared" si="3"/>
        <v>0</v>
      </c>
      <c r="Q39"/>
      <c r="R39" s="8"/>
      <c r="S39" s="8"/>
      <c r="T39" s="8"/>
      <c r="U39" s="6"/>
      <c r="V39" s="6"/>
      <c r="W39" s="6"/>
      <c r="X39" s="6"/>
      <c r="Y39" s="6"/>
      <c r="Z39" s="6"/>
      <c r="AA39" s="8"/>
      <c r="AB39" s="8"/>
      <c r="AC39" s="8"/>
      <c r="AD39" s="7"/>
      <c r="AE39" s="7"/>
      <c r="AF39" s="7"/>
      <c r="AG39" s="8"/>
    </row>
    <row r="40" spans="1:33" ht="17.100000000000001" customHeight="1">
      <c r="A40" s="63"/>
      <c r="B40" s="66"/>
      <c r="C40" s="16" t="s">
        <v>21</v>
      </c>
      <c r="D40" s="17">
        <v>0</v>
      </c>
      <c r="E40" s="17">
        <v>0</v>
      </c>
      <c r="F40" s="17">
        <f t="shared" si="0"/>
        <v>0</v>
      </c>
      <c r="G40" s="17">
        <v>0</v>
      </c>
      <c r="H40" s="17">
        <v>0</v>
      </c>
      <c r="I40" s="17">
        <f t="shared" si="1"/>
        <v>0</v>
      </c>
      <c r="J40" s="17">
        <f t="shared" si="2"/>
        <v>0</v>
      </c>
      <c r="K40" s="17">
        <f t="shared" si="2"/>
        <v>0</v>
      </c>
      <c r="L40" s="17">
        <f t="shared" si="2"/>
        <v>0</v>
      </c>
      <c r="M40" s="17">
        <v>0</v>
      </c>
      <c r="N40" s="17">
        <v>0</v>
      </c>
      <c r="O40" s="17">
        <v>0</v>
      </c>
      <c r="P40" s="17">
        <f t="shared" si="3"/>
        <v>0</v>
      </c>
      <c r="Q40"/>
      <c r="R40" s="9"/>
      <c r="S40" s="9"/>
      <c r="T40" s="9"/>
      <c r="U40" s="10"/>
      <c r="V40" s="10"/>
      <c r="W40" s="10"/>
      <c r="X40" s="10"/>
      <c r="Y40" s="10"/>
      <c r="Z40" s="10"/>
      <c r="AA40" s="10"/>
      <c r="AB40" s="10"/>
      <c r="AC40" s="10"/>
      <c r="AD40" s="11"/>
      <c r="AE40" s="11"/>
      <c r="AF40" s="11"/>
      <c r="AG40" s="10"/>
    </row>
    <row r="41" spans="1:33" ht="17.100000000000001" customHeight="1">
      <c r="A41" s="63"/>
      <c r="B41" s="66"/>
      <c r="C41" s="16" t="s">
        <v>22</v>
      </c>
      <c r="D41" s="17">
        <v>0</v>
      </c>
      <c r="E41" s="17">
        <v>0</v>
      </c>
      <c r="F41" s="17">
        <f t="shared" si="0"/>
        <v>0</v>
      </c>
      <c r="G41" s="17">
        <v>0</v>
      </c>
      <c r="H41" s="17">
        <v>0</v>
      </c>
      <c r="I41" s="17">
        <f t="shared" si="1"/>
        <v>0</v>
      </c>
      <c r="J41" s="17">
        <f t="shared" si="2"/>
        <v>0</v>
      </c>
      <c r="K41" s="17">
        <f t="shared" si="2"/>
        <v>0</v>
      </c>
      <c r="L41" s="17">
        <f t="shared" si="2"/>
        <v>0</v>
      </c>
      <c r="M41" s="17">
        <v>0</v>
      </c>
      <c r="N41" s="17">
        <v>0</v>
      </c>
      <c r="O41" s="17">
        <v>0</v>
      </c>
      <c r="P41" s="17">
        <f t="shared" si="3"/>
        <v>0</v>
      </c>
      <c r="Q41"/>
      <c r="S41" s="9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1"/>
      <c r="AE41" s="11"/>
      <c r="AF41" s="11"/>
      <c r="AG41" s="10"/>
    </row>
    <row r="42" spans="1:33" ht="17.100000000000001" customHeight="1">
      <c r="A42" s="63"/>
      <c r="B42" s="66"/>
      <c r="C42" s="16" t="s">
        <v>15</v>
      </c>
      <c r="D42" s="17">
        <v>0</v>
      </c>
      <c r="E42" s="17">
        <v>0</v>
      </c>
      <c r="F42" s="17">
        <f t="shared" si="0"/>
        <v>0</v>
      </c>
      <c r="G42" s="17">
        <v>0</v>
      </c>
      <c r="H42" s="17">
        <v>0</v>
      </c>
      <c r="I42" s="17">
        <f t="shared" si="1"/>
        <v>0</v>
      </c>
      <c r="J42" s="17">
        <f t="shared" si="2"/>
        <v>0</v>
      </c>
      <c r="K42" s="17">
        <f t="shared" si="2"/>
        <v>0</v>
      </c>
      <c r="L42" s="17">
        <f t="shared" si="2"/>
        <v>0</v>
      </c>
      <c r="M42" s="17">
        <v>0</v>
      </c>
      <c r="N42" s="17">
        <v>0</v>
      </c>
      <c r="O42" s="17">
        <v>0</v>
      </c>
      <c r="P42" s="17">
        <f t="shared" si="3"/>
        <v>0</v>
      </c>
      <c r="Q42"/>
      <c r="R42" s="9"/>
      <c r="S42" s="9"/>
      <c r="T42" s="9"/>
      <c r="U42" s="10"/>
      <c r="V42" s="10"/>
      <c r="W42" s="10"/>
      <c r="X42" s="10"/>
      <c r="Y42" s="10"/>
      <c r="Z42" s="10"/>
      <c r="AA42" s="10"/>
      <c r="AB42" s="10"/>
      <c r="AC42" s="10"/>
      <c r="AD42" s="11"/>
      <c r="AE42" s="11"/>
      <c r="AF42" s="11"/>
      <c r="AG42" s="10"/>
    </row>
    <row r="43" spans="1:33" ht="17.100000000000001" customHeight="1">
      <c r="A43" s="63"/>
      <c r="B43" s="66" t="s">
        <v>23</v>
      </c>
      <c r="C43" s="16" t="s">
        <v>20</v>
      </c>
      <c r="D43" s="18">
        <v>38400</v>
      </c>
      <c r="E43" s="18">
        <v>10800</v>
      </c>
      <c r="F43" s="18">
        <v>49200</v>
      </c>
      <c r="G43" s="18">
        <v>93600</v>
      </c>
      <c r="H43" s="18">
        <v>3600</v>
      </c>
      <c r="I43" s="18">
        <v>97200</v>
      </c>
      <c r="J43" s="18">
        <v>132000</v>
      </c>
      <c r="K43" s="18">
        <v>14400</v>
      </c>
      <c r="L43" s="18">
        <v>146400</v>
      </c>
      <c r="M43" s="18">
        <v>1000</v>
      </c>
      <c r="N43" s="18">
        <v>0</v>
      </c>
      <c r="O43" s="18">
        <v>1000</v>
      </c>
      <c r="P43" s="18">
        <v>147400</v>
      </c>
      <c r="Q43"/>
      <c r="S43" s="9"/>
      <c r="T43" s="9"/>
      <c r="U43" s="10"/>
      <c r="V43" s="10"/>
      <c r="W43" s="10"/>
      <c r="X43" s="10"/>
      <c r="Y43" s="10"/>
      <c r="Z43" s="10"/>
      <c r="AA43" s="10"/>
      <c r="AB43" s="10"/>
      <c r="AC43" s="10"/>
      <c r="AD43" s="11"/>
      <c r="AE43" s="11"/>
      <c r="AF43" s="11"/>
      <c r="AG43" s="10"/>
    </row>
    <row r="44" spans="1:33" ht="17.100000000000001" customHeight="1">
      <c r="A44" s="63"/>
      <c r="B44" s="66"/>
      <c r="C44" s="16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/>
      <c r="S44" s="9"/>
      <c r="T44" s="9"/>
      <c r="U44" s="10"/>
      <c r="V44" s="10"/>
      <c r="W44" s="10"/>
      <c r="X44" s="10"/>
      <c r="Y44" s="10"/>
      <c r="Z44" s="10"/>
      <c r="AA44" s="10"/>
      <c r="AB44" s="10"/>
      <c r="AC44" s="10"/>
      <c r="AD44" s="11"/>
      <c r="AE44" s="11"/>
      <c r="AF44" s="11"/>
      <c r="AG44" s="10"/>
    </row>
    <row r="45" spans="1:33" ht="17.100000000000001" customHeight="1">
      <c r="A45" s="63"/>
      <c r="B45" s="66"/>
      <c r="C45" s="16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/>
      <c r="R45" s="9"/>
      <c r="S45" s="9"/>
      <c r="T45" s="9"/>
      <c r="U45" s="10"/>
      <c r="V45" s="10"/>
      <c r="W45" s="10"/>
      <c r="X45" s="10"/>
      <c r="Y45" s="10"/>
      <c r="Z45" s="10"/>
      <c r="AA45" s="10"/>
      <c r="AB45" s="10"/>
      <c r="AC45" s="10"/>
      <c r="AD45" s="11"/>
      <c r="AE45" s="11"/>
      <c r="AF45" s="11"/>
      <c r="AG45" s="10"/>
    </row>
    <row r="46" spans="1:33" ht="17.100000000000001" customHeight="1">
      <c r="A46" s="63"/>
      <c r="B46" s="66"/>
      <c r="C46" s="16" t="s">
        <v>15</v>
      </c>
      <c r="D46" s="17">
        <f>SUM(D43:D45)</f>
        <v>38400</v>
      </c>
      <c r="E46" s="17">
        <f>SUM(E43:E45)</f>
        <v>10800</v>
      </c>
      <c r="F46" s="17">
        <f t="shared" si="0"/>
        <v>49200</v>
      </c>
      <c r="G46" s="17">
        <f>SUM(G43:G45)</f>
        <v>93600</v>
      </c>
      <c r="H46" s="17">
        <f>SUM(H43:H45)</f>
        <v>3600</v>
      </c>
      <c r="I46" s="17">
        <f t="shared" si="1"/>
        <v>97200</v>
      </c>
      <c r="J46" s="17">
        <f t="shared" si="2"/>
        <v>132000</v>
      </c>
      <c r="K46" s="17">
        <f t="shared" si="2"/>
        <v>14400</v>
      </c>
      <c r="L46" s="17">
        <f t="shared" si="2"/>
        <v>146400</v>
      </c>
      <c r="M46" s="17">
        <f>SUM(M43:M45)</f>
        <v>1000</v>
      </c>
      <c r="N46" s="17">
        <f>SUM(N43:N45)</f>
        <v>0</v>
      </c>
      <c r="O46" s="17">
        <f>SUM(O43:O45)</f>
        <v>1000</v>
      </c>
      <c r="P46" s="17">
        <f t="shared" si="3"/>
        <v>147400</v>
      </c>
      <c r="Q46"/>
      <c r="S46" s="9"/>
      <c r="T46" s="9"/>
      <c r="U46" s="10"/>
      <c r="V46" s="10"/>
      <c r="W46" s="10"/>
      <c r="X46" s="10"/>
      <c r="Y46" s="10"/>
      <c r="Z46" s="10"/>
      <c r="AA46" s="10"/>
      <c r="AB46" s="10"/>
      <c r="AC46" s="10"/>
      <c r="AD46" s="11"/>
      <c r="AE46" s="11"/>
      <c r="AF46" s="11"/>
      <c r="AG46" s="10"/>
    </row>
    <row r="47" spans="1:33" ht="17.100000000000001" customHeight="1">
      <c r="A47" s="63"/>
      <c r="B47" s="66" t="s">
        <v>24</v>
      </c>
      <c r="C47" s="16" t="s">
        <v>20</v>
      </c>
      <c r="D47" s="18">
        <v>0</v>
      </c>
      <c r="E47" s="18">
        <v>0</v>
      </c>
      <c r="F47" s="18">
        <f t="shared" si="0"/>
        <v>0</v>
      </c>
      <c r="G47" s="18">
        <v>0</v>
      </c>
      <c r="H47" s="18">
        <v>0</v>
      </c>
      <c r="I47" s="18">
        <f t="shared" si="1"/>
        <v>0</v>
      </c>
      <c r="J47" s="18">
        <f t="shared" si="2"/>
        <v>0</v>
      </c>
      <c r="K47" s="18">
        <f t="shared" si="2"/>
        <v>0</v>
      </c>
      <c r="L47" s="18">
        <f t="shared" si="2"/>
        <v>0</v>
      </c>
      <c r="M47" s="18">
        <v>0</v>
      </c>
      <c r="N47" s="18">
        <v>0</v>
      </c>
      <c r="O47" s="18">
        <v>0</v>
      </c>
      <c r="P47" s="18">
        <f t="shared" si="3"/>
        <v>0</v>
      </c>
      <c r="Q47"/>
      <c r="S47" s="9"/>
      <c r="T47" s="9"/>
      <c r="U47" s="10"/>
      <c r="V47" s="10"/>
      <c r="W47" s="10"/>
      <c r="X47" s="10"/>
      <c r="Y47" s="10"/>
      <c r="Z47" s="10"/>
      <c r="AA47" s="10"/>
      <c r="AB47" s="10"/>
      <c r="AC47" s="10"/>
      <c r="AD47" s="11"/>
      <c r="AE47" s="11"/>
      <c r="AF47" s="11"/>
      <c r="AG47" s="10"/>
    </row>
    <row r="48" spans="1:33" ht="17.100000000000001" customHeight="1">
      <c r="A48" s="63"/>
      <c r="B48" s="66"/>
      <c r="C48" s="16" t="s">
        <v>21</v>
      </c>
      <c r="D48" s="17">
        <v>0</v>
      </c>
      <c r="E48" s="17">
        <v>0</v>
      </c>
      <c r="F48" s="17">
        <f t="shared" si="0"/>
        <v>0</v>
      </c>
      <c r="G48" s="17">
        <v>0</v>
      </c>
      <c r="H48" s="17">
        <v>0</v>
      </c>
      <c r="I48" s="17">
        <f t="shared" si="1"/>
        <v>0</v>
      </c>
      <c r="J48" s="17">
        <f t="shared" si="2"/>
        <v>0</v>
      </c>
      <c r="K48" s="17">
        <f t="shared" si="2"/>
        <v>0</v>
      </c>
      <c r="L48" s="17">
        <f t="shared" si="2"/>
        <v>0</v>
      </c>
      <c r="M48" s="17">
        <v>0</v>
      </c>
      <c r="N48" s="17">
        <v>0</v>
      </c>
      <c r="O48" s="17">
        <v>0</v>
      </c>
      <c r="P48" s="17">
        <f t="shared" si="3"/>
        <v>0</v>
      </c>
      <c r="Q48"/>
      <c r="R48" s="9"/>
      <c r="S48" s="9"/>
      <c r="T48" s="9"/>
      <c r="U48" s="10"/>
      <c r="V48" s="10"/>
      <c r="W48" s="10"/>
      <c r="X48" s="10"/>
      <c r="Y48" s="10"/>
      <c r="Z48" s="10"/>
      <c r="AA48" s="10"/>
      <c r="AB48" s="10"/>
      <c r="AC48" s="10"/>
      <c r="AD48" s="11"/>
      <c r="AE48" s="11"/>
      <c r="AF48" s="11"/>
      <c r="AG48" s="10"/>
    </row>
    <row r="49" spans="1:36" ht="17.100000000000001" customHeight="1">
      <c r="A49" s="63"/>
      <c r="B49" s="66"/>
      <c r="C49" s="16" t="s">
        <v>22</v>
      </c>
      <c r="D49" s="17">
        <v>0</v>
      </c>
      <c r="E49" s="17">
        <v>0</v>
      </c>
      <c r="F49" s="17">
        <f t="shared" si="0"/>
        <v>0</v>
      </c>
      <c r="G49" s="17">
        <v>0</v>
      </c>
      <c r="H49" s="17">
        <v>0</v>
      </c>
      <c r="I49" s="17">
        <f t="shared" si="1"/>
        <v>0</v>
      </c>
      <c r="J49" s="17">
        <f t="shared" si="2"/>
        <v>0</v>
      </c>
      <c r="K49" s="17">
        <f t="shared" si="2"/>
        <v>0</v>
      </c>
      <c r="L49" s="17">
        <f t="shared" si="2"/>
        <v>0</v>
      </c>
      <c r="M49" s="17">
        <v>0</v>
      </c>
      <c r="N49" s="17">
        <v>0</v>
      </c>
      <c r="O49" s="17">
        <v>0</v>
      </c>
      <c r="P49" s="17">
        <f t="shared" si="3"/>
        <v>0</v>
      </c>
      <c r="Q49"/>
      <c r="S49" s="9"/>
      <c r="T49" s="9"/>
      <c r="U49" s="10"/>
      <c r="V49" s="10"/>
      <c r="W49" s="10"/>
      <c r="X49" s="10"/>
      <c r="Y49" s="10"/>
      <c r="Z49" s="10"/>
      <c r="AA49" s="10"/>
      <c r="AB49" s="10"/>
      <c r="AC49" s="10"/>
      <c r="AD49" s="11"/>
      <c r="AE49" s="11"/>
      <c r="AF49" s="11"/>
      <c r="AG49" s="10"/>
    </row>
    <row r="50" spans="1:36" ht="17.100000000000001" customHeight="1">
      <c r="A50" s="63"/>
      <c r="B50" s="66"/>
      <c r="C50" s="16" t="s">
        <v>15</v>
      </c>
      <c r="D50" s="17">
        <v>0</v>
      </c>
      <c r="E50" s="17">
        <v>0</v>
      </c>
      <c r="F50" s="17">
        <f t="shared" si="0"/>
        <v>0</v>
      </c>
      <c r="G50" s="17">
        <v>0</v>
      </c>
      <c r="H50" s="17">
        <v>0</v>
      </c>
      <c r="I50" s="17">
        <f t="shared" si="1"/>
        <v>0</v>
      </c>
      <c r="J50" s="17">
        <f t="shared" si="2"/>
        <v>0</v>
      </c>
      <c r="K50" s="17">
        <f t="shared" si="2"/>
        <v>0</v>
      </c>
      <c r="L50" s="17">
        <f t="shared" si="2"/>
        <v>0</v>
      </c>
      <c r="M50" s="17">
        <v>0</v>
      </c>
      <c r="N50" s="17">
        <v>0</v>
      </c>
      <c r="O50" s="17">
        <v>0</v>
      </c>
      <c r="P50" s="17">
        <f t="shared" si="3"/>
        <v>0</v>
      </c>
      <c r="Q50"/>
      <c r="S50" s="9"/>
      <c r="T50" s="9"/>
      <c r="U50" s="10"/>
      <c r="V50" s="10"/>
      <c r="W50" s="10"/>
      <c r="X50" s="10"/>
      <c r="Y50" s="10"/>
      <c r="Z50" s="10"/>
      <c r="AA50" s="10"/>
      <c r="AB50" s="10"/>
      <c r="AC50" s="10"/>
      <c r="AD50" s="11"/>
      <c r="AE50" s="11"/>
      <c r="AF50" s="11"/>
      <c r="AG50" s="10"/>
    </row>
    <row r="51" spans="1:36" ht="17.100000000000001" customHeight="1">
      <c r="A51" s="63"/>
      <c r="B51" s="66" t="s">
        <v>15</v>
      </c>
      <c r="C51" s="16" t="s">
        <v>20</v>
      </c>
      <c r="D51" s="17">
        <f>SUM(D39+D43+D47)</f>
        <v>38400</v>
      </c>
      <c r="E51" s="17">
        <f t="shared" ref="E51:O51" si="8">SUM(E39+E43+E47)</f>
        <v>10800</v>
      </c>
      <c r="F51" s="17">
        <f t="shared" si="0"/>
        <v>49200</v>
      </c>
      <c r="G51" s="17">
        <f t="shared" si="8"/>
        <v>93600</v>
      </c>
      <c r="H51" s="17">
        <f t="shared" si="8"/>
        <v>3600</v>
      </c>
      <c r="I51" s="17">
        <f t="shared" si="1"/>
        <v>97200</v>
      </c>
      <c r="J51" s="17">
        <f t="shared" si="2"/>
        <v>132000</v>
      </c>
      <c r="K51" s="17">
        <f t="shared" si="2"/>
        <v>14400</v>
      </c>
      <c r="L51" s="17">
        <f t="shared" si="2"/>
        <v>146400</v>
      </c>
      <c r="M51" s="17">
        <f t="shared" si="8"/>
        <v>1000</v>
      </c>
      <c r="N51" s="17">
        <f t="shared" si="8"/>
        <v>0</v>
      </c>
      <c r="O51" s="17">
        <f t="shared" si="8"/>
        <v>1000</v>
      </c>
      <c r="P51" s="17">
        <f t="shared" si="3"/>
        <v>147400</v>
      </c>
      <c r="Q51"/>
      <c r="R51" s="19"/>
      <c r="S51" s="1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6" ht="17.100000000000001" customHeight="1">
      <c r="A52" s="63"/>
      <c r="B52" s="66"/>
      <c r="C52" s="16" t="s">
        <v>21</v>
      </c>
      <c r="D52" s="17">
        <f t="shared" ref="D52:O54" si="9">SUM(D40+D44+D48)</f>
        <v>0</v>
      </c>
      <c r="E52" s="17">
        <f t="shared" si="9"/>
        <v>0</v>
      </c>
      <c r="F52" s="17">
        <f t="shared" si="0"/>
        <v>0</v>
      </c>
      <c r="G52" s="17">
        <f t="shared" si="9"/>
        <v>0</v>
      </c>
      <c r="H52" s="17">
        <f t="shared" si="9"/>
        <v>0</v>
      </c>
      <c r="I52" s="17">
        <f t="shared" si="1"/>
        <v>0</v>
      </c>
      <c r="J52" s="17">
        <f t="shared" si="2"/>
        <v>0</v>
      </c>
      <c r="K52" s="17">
        <f t="shared" si="2"/>
        <v>0</v>
      </c>
      <c r="L52" s="17">
        <f t="shared" si="2"/>
        <v>0</v>
      </c>
      <c r="M52" s="17">
        <f t="shared" si="9"/>
        <v>0</v>
      </c>
      <c r="N52" s="17">
        <f t="shared" si="9"/>
        <v>0</v>
      </c>
      <c r="O52" s="17">
        <f t="shared" si="9"/>
        <v>0</v>
      </c>
      <c r="P52" s="17">
        <f t="shared" si="3"/>
        <v>0</v>
      </c>
    </row>
    <row r="53" spans="1:36" ht="17.100000000000001" customHeight="1">
      <c r="A53" s="63"/>
      <c r="B53" s="66"/>
      <c r="C53" s="16" t="s">
        <v>22</v>
      </c>
      <c r="D53" s="17">
        <f t="shared" si="9"/>
        <v>0</v>
      </c>
      <c r="E53" s="17">
        <f t="shared" si="9"/>
        <v>0</v>
      </c>
      <c r="F53" s="17">
        <f t="shared" si="0"/>
        <v>0</v>
      </c>
      <c r="G53" s="17">
        <f t="shared" si="9"/>
        <v>0</v>
      </c>
      <c r="H53" s="17">
        <f t="shared" si="9"/>
        <v>0</v>
      </c>
      <c r="I53" s="17">
        <f t="shared" si="1"/>
        <v>0</v>
      </c>
      <c r="J53" s="17">
        <f t="shared" si="2"/>
        <v>0</v>
      </c>
      <c r="K53" s="17">
        <f t="shared" si="2"/>
        <v>0</v>
      </c>
      <c r="L53" s="17">
        <f t="shared" si="2"/>
        <v>0</v>
      </c>
      <c r="M53" s="17">
        <f t="shared" si="9"/>
        <v>0</v>
      </c>
      <c r="N53" s="17">
        <f t="shared" si="9"/>
        <v>0</v>
      </c>
      <c r="O53" s="17">
        <f t="shared" si="9"/>
        <v>0</v>
      </c>
      <c r="P53" s="17">
        <f t="shared" si="3"/>
        <v>0</v>
      </c>
    </row>
    <row r="54" spans="1:36" ht="17.100000000000001" customHeight="1">
      <c r="A54" s="64"/>
      <c r="B54" s="67"/>
      <c r="C54" s="20" t="s">
        <v>15</v>
      </c>
      <c r="D54" s="21">
        <f>SUM(D42+D46+D50)</f>
        <v>38400</v>
      </c>
      <c r="E54" s="21">
        <f t="shared" si="9"/>
        <v>10800</v>
      </c>
      <c r="F54" s="21">
        <f t="shared" si="0"/>
        <v>49200</v>
      </c>
      <c r="G54" s="21">
        <f t="shared" si="9"/>
        <v>93600</v>
      </c>
      <c r="H54" s="21">
        <f t="shared" si="9"/>
        <v>3600</v>
      </c>
      <c r="I54" s="21">
        <f t="shared" si="1"/>
        <v>97200</v>
      </c>
      <c r="J54" s="21">
        <f t="shared" si="2"/>
        <v>132000</v>
      </c>
      <c r="K54" s="21">
        <f t="shared" si="2"/>
        <v>14400</v>
      </c>
      <c r="L54" s="21">
        <f t="shared" si="2"/>
        <v>146400</v>
      </c>
      <c r="M54" s="21">
        <f t="shared" si="9"/>
        <v>1000</v>
      </c>
      <c r="N54" s="21">
        <f t="shared" si="9"/>
        <v>0</v>
      </c>
      <c r="O54" s="21">
        <f t="shared" si="9"/>
        <v>1000</v>
      </c>
      <c r="P54" s="21">
        <f t="shared" si="3"/>
        <v>147400</v>
      </c>
    </row>
    <row r="55" spans="1:36" ht="17.100000000000001" customHeight="1">
      <c r="A55" s="68" t="s">
        <v>27</v>
      </c>
      <c r="B55" s="69" t="s">
        <v>19</v>
      </c>
      <c r="C55" s="14" t="s">
        <v>20</v>
      </c>
      <c r="D55" s="15">
        <v>0</v>
      </c>
      <c r="E55" s="15">
        <v>0</v>
      </c>
      <c r="F55" s="15">
        <f t="shared" si="0"/>
        <v>0</v>
      </c>
      <c r="G55" s="15">
        <v>0</v>
      </c>
      <c r="H55" s="15">
        <v>0</v>
      </c>
      <c r="I55" s="15">
        <f t="shared" si="1"/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v>0</v>
      </c>
      <c r="N55" s="15">
        <v>0</v>
      </c>
      <c r="O55" s="15">
        <v>0</v>
      </c>
      <c r="P55" s="15">
        <f t="shared" si="3"/>
        <v>0</v>
      </c>
    </row>
    <row r="56" spans="1:36" ht="17.100000000000001" customHeight="1">
      <c r="A56" s="63"/>
      <c r="B56" s="66"/>
      <c r="C56" s="16" t="s">
        <v>21</v>
      </c>
      <c r="D56" s="17">
        <v>0</v>
      </c>
      <c r="E56" s="17">
        <v>0</v>
      </c>
      <c r="F56" s="17">
        <f t="shared" ref="F56:F103" si="10">SUM(D56:E56)</f>
        <v>0</v>
      </c>
      <c r="G56" s="17">
        <v>0</v>
      </c>
      <c r="H56" s="17">
        <v>0</v>
      </c>
      <c r="I56" s="17">
        <f t="shared" ref="I56:I119" si="11">SUM(G56:H56)</f>
        <v>0</v>
      </c>
      <c r="J56" s="17">
        <f t="shared" ref="J56:L103" si="12">D56+G56</f>
        <v>0</v>
      </c>
      <c r="K56" s="17">
        <f t="shared" si="12"/>
        <v>0</v>
      </c>
      <c r="L56" s="17">
        <f t="shared" si="12"/>
        <v>0</v>
      </c>
      <c r="M56" s="17">
        <v>0</v>
      </c>
      <c r="N56" s="17">
        <v>0</v>
      </c>
      <c r="O56" s="17">
        <v>0</v>
      </c>
      <c r="P56" s="17">
        <f t="shared" si="3"/>
        <v>0</v>
      </c>
    </row>
    <row r="57" spans="1:36" ht="17.100000000000001" customHeight="1">
      <c r="A57" s="63"/>
      <c r="B57" s="66"/>
      <c r="C57" s="16" t="s">
        <v>22</v>
      </c>
      <c r="D57" s="17">
        <v>0</v>
      </c>
      <c r="E57" s="17">
        <v>0</v>
      </c>
      <c r="F57" s="17">
        <f t="shared" si="10"/>
        <v>0</v>
      </c>
      <c r="G57" s="17">
        <v>0</v>
      </c>
      <c r="H57" s="17">
        <v>0</v>
      </c>
      <c r="I57" s="17">
        <f t="shared" si="11"/>
        <v>0</v>
      </c>
      <c r="J57" s="17">
        <f t="shared" si="12"/>
        <v>0</v>
      </c>
      <c r="K57" s="17">
        <f t="shared" si="12"/>
        <v>0</v>
      </c>
      <c r="L57" s="17">
        <f t="shared" si="12"/>
        <v>0</v>
      </c>
      <c r="M57" s="17">
        <v>0</v>
      </c>
      <c r="N57" s="17">
        <v>0</v>
      </c>
      <c r="O57" s="17">
        <v>0</v>
      </c>
      <c r="P57" s="17">
        <f t="shared" si="3"/>
        <v>0</v>
      </c>
    </row>
    <row r="58" spans="1:36" ht="17.100000000000001" customHeight="1">
      <c r="A58" s="63"/>
      <c r="B58" s="66"/>
      <c r="C58" s="16" t="s">
        <v>15</v>
      </c>
      <c r="D58" s="17">
        <v>0</v>
      </c>
      <c r="E58" s="17">
        <v>0</v>
      </c>
      <c r="F58" s="17">
        <f t="shared" si="10"/>
        <v>0</v>
      </c>
      <c r="G58" s="17">
        <v>0</v>
      </c>
      <c r="H58" s="17">
        <v>0</v>
      </c>
      <c r="I58" s="17">
        <f t="shared" si="11"/>
        <v>0</v>
      </c>
      <c r="J58" s="17">
        <f t="shared" si="12"/>
        <v>0</v>
      </c>
      <c r="K58" s="17">
        <f t="shared" si="12"/>
        <v>0</v>
      </c>
      <c r="L58" s="17">
        <f t="shared" si="12"/>
        <v>0</v>
      </c>
      <c r="M58" s="17">
        <v>0</v>
      </c>
      <c r="N58" s="17">
        <v>0</v>
      </c>
      <c r="O58" s="17">
        <v>0</v>
      </c>
      <c r="P58" s="17">
        <f t="shared" si="3"/>
        <v>0</v>
      </c>
    </row>
    <row r="59" spans="1:36" ht="17.100000000000001" customHeight="1">
      <c r="A59" s="63"/>
      <c r="B59" s="66" t="s">
        <v>23</v>
      </c>
      <c r="C59" s="16" t="s">
        <v>20</v>
      </c>
      <c r="D59" s="18">
        <v>3665322</v>
      </c>
      <c r="E59" s="18">
        <v>401206</v>
      </c>
      <c r="F59" s="18">
        <f>SUM(D59:E59)</f>
        <v>4066528</v>
      </c>
      <c r="G59" s="18">
        <v>4544981</v>
      </c>
      <c r="H59" s="18">
        <v>326816</v>
      </c>
      <c r="I59" s="18">
        <f>SUM(G59:H59)</f>
        <v>4871797</v>
      </c>
      <c r="J59" s="18">
        <v>8210303</v>
      </c>
      <c r="K59" s="18">
        <v>728022</v>
      </c>
      <c r="L59" s="18">
        <f>SUM(J59:K59)</f>
        <v>8938325</v>
      </c>
      <c r="M59" s="18">
        <v>0</v>
      </c>
      <c r="N59" s="18">
        <v>0</v>
      </c>
      <c r="O59" s="18">
        <v>0</v>
      </c>
      <c r="P59" s="18">
        <f>L59</f>
        <v>8938325</v>
      </c>
    </row>
    <row r="60" spans="1:36" ht="17.100000000000001" customHeight="1">
      <c r="A60" s="63"/>
      <c r="B60" s="66"/>
      <c r="C60" s="16" t="s">
        <v>21</v>
      </c>
      <c r="D60" s="17">
        <v>168840</v>
      </c>
      <c r="E60" s="17">
        <v>0</v>
      </c>
      <c r="F60" s="17">
        <f>SUM(D60:E60)</f>
        <v>168840</v>
      </c>
      <c r="G60" s="17">
        <v>89100</v>
      </c>
      <c r="H60" s="17">
        <v>0</v>
      </c>
      <c r="I60" s="17">
        <f>SUM(G60:H60)</f>
        <v>89100</v>
      </c>
      <c r="J60" s="17">
        <v>257940</v>
      </c>
      <c r="K60" s="17">
        <v>0</v>
      </c>
      <c r="L60" s="17">
        <f>SUM(J60:K60)</f>
        <v>257940</v>
      </c>
      <c r="M60" s="17">
        <v>0</v>
      </c>
      <c r="N60" s="17">
        <v>0</v>
      </c>
      <c r="O60" s="17">
        <v>0</v>
      </c>
      <c r="P60" s="17">
        <f>L60</f>
        <v>257940</v>
      </c>
    </row>
    <row r="61" spans="1:36" ht="17.100000000000001" customHeight="1">
      <c r="A61" s="63"/>
      <c r="B61" s="66"/>
      <c r="C61" s="16" t="s">
        <v>22</v>
      </c>
      <c r="D61" s="17">
        <v>184800</v>
      </c>
      <c r="E61" s="17">
        <v>0</v>
      </c>
      <c r="F61" s="17">
        <v>184800</v>
      </c>
      <c r="G61" s="17">
        <v>2350428</v>
      </c>
      <c r="H61" s="17">
        <v>18000</v>
      </c>
      <c r="I61" s="17">
        <f>SUM(G61:H61)</f>
        <v>2368428</v>
      </c>
      <c r="J61" s="17">
        <f>D61+G61</f>
        <v>2535228</v>
      </c>
      <c r="K61" s="17">
        <v>18000</v>
      </c>
      <c r="L61" s="17">
        <f>SUM(J61:K61)</f>
        <v>2553228</v>
      </c>
      <c r="M61" s="17">
        <v>0</v>
      </c>
      <c r="N61" s="17">
        <v>0</v>
      </c>
      <c r="O61" s="17">
        <v>0</v>
      </c>
      <c r="P61" s="17">
        <f>L61</f>
        <v>2553228</v>
      </c>
    </row>
    <row r="62" spans="1:36" s="4" customFormat="1" ht="17.100000000000001" customHeight="1">
      <c r="A62" s="63"/>
      <c r="B62" s="66"/>
      <c r="C62" s="16" t="s">
        <v>15</v>
      </c>
      <c r="D62" s="17">
        <f>SUM(D59:D61)</f>
        <v>4018962</v>
      </c>
      <c r="E62" s="17">
        <f t="shared" ref="E62:P62" si="13">SUM(E59:E61)</f>
        <v>401206</v>
      </c>
      <c r="F62" s="17">
        <f t="shared" si="13"/>
        <v>4420168</v>
      </c>
      <c r="G62" s="17">
        <f t="shared" si="13"/>
        <v>6984509</v>
      </c>
      <c r="H62" s="17">
        <f t="shared" si="13"/>
        <v>344816</v>
      </c>
      <c r="I62" s="17">
        <f t="shared" si="13"/>
        <v>7329325</v>
      </c>
      <c r="J62" s="17">
        <f t="shared" si="13"/>
        <v>11003471</v>
      </c>
      <c r="K62" s="17">
        <f t="shared" si="13"/>
        <v>746022</v>
      </c>
      <c r="L62" s="17">
        <f t="shared" si="13"/>
        <v>11749493</v>
      </c>
      <c r="M62" s="17">
        <f t="shared" si="13"/>
        <v>0</v>
      </c>
      <c r="N62" s="17">
        <f t="shared" si="13"/>
        <v>0</v>
      </c>
      <c r="O62" s="17">
        <f t="shared" si="13"/>
        <v>0</v>
      </c>
      <c r="P62" s="17">
        <f t="shared" si="13"/>
        <v>11749493</v>
      </c>
      <c r="AH62" s="2"/>
      <c r="AI62" s="2"/>
      <c r="AJ62" s="2"/>
    </row>
    <row r="63" spans="1:36" s="4" customFormat="1" ht="17.100000000000001" customHeight="1">
      <c r="A63" s="63"/>
      <c r="B63" s="66" t="s">
        <v>24</v>
      </c>
      <c r="C63" s="16" t="s">
        <v>20</v>
      </c>
      <c r="D63" s="18">
        <v>0</v>
      </c>
      <c r="E63" s="18">
        <v>0</v>
      </c>
      <c r="F63" s="18">
        <f t="shared" si="10"/>
        <v>0</v>
      </c>
      <c r="G63" s="18">
        <v>0</v>
      </c>
      <c r="H63" s="18">
        <v>0</v>
      </c>
      <c r="I63" s="18">
        <f t="shared" si="11"/>
        <v>0</v>
      </c>
      <c r="J63" s="18">
        <f t="shared" si="12"/>
        <v>0</v>
      </c>
      <c r="K63" s="18">
        <f t="shared" si="12"/>
        <v>0</v>
      </c>
      <c r="L63" s="18">
        <f t="shared" si="12"/>
        <v>0</v>
      </c>
      <c r="M63" s="18">
        <v>0</v>
      </c>
      <c r="N63" s="18">
        <v>0</v>
      </c>
      <c r="O63" s="18">
        <v>0</v>
      </c>
      <c r="P63" s="18">
        <f t="shared" si="3"/>
        <v>0</v>
      </c>
      <c r="AH63" s="2"/>
      <c r="AI63" s="2"/>
      <c r="AJ63" s="2"/>
    </row>
    <row r="64" spans="1:36" s="4" customFormat="1" ht="17.100000000000001" customHeight="1">
      <c r="A64" s="63"/>
      <c r="B64" s="66"/>
      <c r="C64" s="16" t="s">
        <v>21</v>
      </c>
      <c r="D64" s="17">
        <v>0</v>
      </c>
      <c r="E64" s="17">
        <v>0</v>
      </c>
      <c r="F64" s="17">
        <f t="shared" si="10"/>
        <v>0</v>
      </c>
      <c r="G64" s="17">
        <v>0</v>
      </c>
      <c r="H64" s="17">
        <v>0</v>
      </c>
      <c r="I64" s="17">
        <f t="shared" si="11"/>
        <v>0</v>
      </c>
      <c r="J64" s="17">
        <f t="shared" si="12"/>
        <v>0</v>
      </c>
      <c r="K64" s="17">
        <f t="shared" si="12"/>
        <v>0</v>
      </c>
      <c r="L64" s="17">
        <f t="shared" si="12"/>
        <v>0</v>
      </c>
      <c r="M64" s="17">
        <v>0</v>
      </c>
      <c r="N64" s="17">
        <v>0</v>
      </c>
      <c r="O64" s="17">
        <v>0</v>
      </c>
      <c r="P64" s="17">
        <f t="shared" si="3"/>
        <v>0</v>
      </c>
      <c r="AH64" s="2"/>
      <c r="AI64" s="2"/>
      <c r="AJ64" s="2"/>
    </row>
    <row r="65" spans="1:36" s="4" customFormat="1" ht="17.100000000000001" customHeight="1">
      <c r="A65" s="63"/>
      <c r="B65" s="66"/>
      <c r="C65" s="16" t="s">
        <v>22</v>
      </c>
      <c r="D65" s="17">
        <v>0</v>
      </c>
      <c r="E65" s="17">
        <v>0</v>
      </c>
      <c r="F65" s="17">
        <f t="shared" si="10"/>
        <v>0</v>
      </c>
      <c r="G65" s="17">
        <v>0</v>
      </c>
      <c r="H65" s="17">
        <v>0</v>
      </c>
      <c r="I65" s="17">
        <f t="shared" si="11"/>
        <v>0</v>
      </c>
      <c r="J65" s="17">
        <f t="shared" si="12"/>
        <v>0</v>
      </c>
      <c r="K65" s="17">
        <f t="shared" si="12"/>
        <v>0</v>
      </c>
      <c r="L65" s="17">
        <f t="shared" si="12"/>
        <v>0</v>
      </c>
      <c r="M65" s="17">
        <v>0</v>
      </c>
      <c r="N65" s="17">
        <v>0</v>
      </c>
      <c r="O65" s="17">
        <v>0</v>
      </c>
      <c r="P65" s="17">
        <f t="shared" si="3"/>
        <v>0</v>
      </c>
      <c r="AH65" s="2"/>
      <c r="AI65" s="2"/>
      <c r="AJ65" s="2"/>
    </row>
    <row r="66" spans="1:36" s="4" customFormat="1" ht="17.100000000000001" customHeight="1">
      <c r="A66" s="63"/>
      <c r="B66" s="66"/>
      <c r="C66" s="16" t="s">
        <v>15</v>
      </c>
      <c r="D66" s="17">
        <v>0</v>
      </c>
      <c r="E66" s="17">
        <v>0</v>
      </c>
      <c r="F66" s="17">
        <f t="shared" si="10"/>
        <v>0</v>
      </c>
      <c r="G66" s="17">
        <v>0</v>
      </c>
      <c r="H66" s="17">
        <v>0</v>
      </c>
      <c r="I66" s="17">
        <f t="shared" si="11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v>0</v>
      </c>
      <c r="N66" s="17">
        <v>0</v>
      </c>
      <c r="O66" s="17">
        <v>0</v>
      </c>
      <c r="P66" s="17">
        <f t="shared" si="3"/>
        <v>0</v>
      </c>
      <c r="AH66" s="2"/>
      <c r="AI66" s="2"/>
      <c r="AJ66" s="2"/>
    </row>
    <row r="67" spans="1:36" s="4" customFormat="1" ht="17.100000000000001" customHeight="1">
      <c r="A67" s="63"/>
      <c r="B67" s="66" t="s">
        <v>15</v>
      </c>
      <c r="C67" s="16" t="s">
        <v>20</v>
      </c>
      <c r="D67" s="17">
        <f>SUM(D55+D59+D63)</f>
        <v>3665322</v>
      </c>
      <c r="E67" s="17">
        <f t="shared" ref="E67:O67" si="14">SUM(E55+E59+E63)</f>
        <v>401206</v>
      </c>
      <c r="F67" s="17">
        <f t="shared" si="10"/>
        <v>4066528</v>
      </c>
      <c r="G67" s="17">
        <f t="shared" si="14"/>
        <v>4544981</v>
      </c>
      <c r="H67" s="17">
        <f t="shared" si="14"/>
        <v>326816</v>
      </c>
      <c r="I67" s="17">
        <f t="shared" si="11"/>
        <v>4871797</v>
      </c>
      <c r="J67" s="17">
        <f t="shared" si="12"/>
        <v>8210303</v>
      </c>
      <c r="K67" s="17">
        <f t="shared" si="12"/>
        <v>728022</v>
      </c>
      <c r="L67" s="17">
        <f t="shared" si="12"/>
        <v>8938325</v>
      </c>
      <c r="M67" s="17">
        <f t="shared" si="14"/>
        <v>0</v>
      </c>
      <c r="N67" s="17">
        <f t="shared" si="14"/>
        <v>0</v>
      </c>
      <c r="O67" s="17">
        <f t="shared" si="14"/>
        <v>0</v>
      </c>
      <c r="P67" s="17">
        <f t="shared" si="3"/>
        <v>8938325</v>
      </c>
      <c r="AH67" s="2"/>
      <c r="AI67" s="2"/>
      <c r="AJ67" s="2"/>
    </row>
    <row r="68" spans="1:36" s="4" customFormat="1" ht="17.100000000000001" customHeight="1">
      <c r="A68" s="63"/>
      <c r="B68" s="66"/>
      <c r="C68" s="16" t="s">
        <v>21</v>
      </c>
      <c r="D68" s="17">
        <f t="shared" ref="D68:P69" si="15">SUM(D56+D60+D64)</f>
        <v>168840</v>
      </c>
      <c r="E68" s="17">
        <f t="shared" si="15"/>
        <v>0</v>
      </c>
      <c r="F68" s="17">
        <f t="shared" si="10"/>
        <v>168840</v>
      </c>
      <c r="G68" s="17">
        <f t="shared" si="15"/>
        <v>89100</v>
      </c>
      <c r="H68" s="17">
        <f t="shared" si="15"/>
        <v>0</v>
      </c>
      <c r="I68" s="17">
        <f t="shared" si="11"/>
        <v>89100</v>
      </c>
      <c r="J68" s="17">
        <f t="shared" si="12"/>
        <v>257940</v>
      </c>
      <c r="K68" s="17">
        <f t="shared" si="12"/>
        <v>0</v>
      </c>
      <c r="L68" s="17">
        <f t="shared" si="12"/>
        <v>257940</v>
      </c>
      <c r="M68" s="17">
        <f t="shared" si="15"/>
        <v>0</v>
      </c>
      <c r="N68" s="17">
        <f t="shared" si="15"/>
        <v>0</v>
      </c>
      <c r="O68" s="17">
        <f t="shared" si="15"/>
        <v>0</v>
      </c>
      <c r="P68" s="17">
        <f t="shared" si="3"/>
        <v>257940</v>
      </c>
      <c r="AH68" s="2"/>
      <c r="AI68" s="2"/>
      <c r="AJ68" s="2"/>
    </row>
    <row r="69" spans="1:36" s="4" customFormat="1" ht="17.100000000000001" customHeight="1">
      <c r="A69" s="63"/>
      <c r="B69" s="66"/>
      <c r="C69" s="16" t="s">
        <v>22</v>
      </c>
      <c r="D69" s="17">
        <f t="shared" si="15"/>
        <v>184800</v>
      </c>
      <c r="E69" s="17">
        <f t="shared" si="15"/>
        <v>0</v>
      </c>
      <c r="F69" s="17">
        <f t="shared" si="15"/>
        <v>184800</v>
      </c>
      <c r="G69" s="17">
        <f t="shared" si="15"/>
        <v>2350428</v>
      </c>
      <c r="H69" s="17">
        <f t="shared" si="15"/>
        <v>18000</v>
      </c>
      <c r="I69" s="17">
        <f t="shared" si="15"/>
        <v>2368428</v>
      </c>
      <c r="J69" s="17">
        <f t="shared" si="15"/>
        <v>2535228</v>
      </c>
      <c r="K69" s="17">
        <f t="shared" si="15"/>
        <v>18000</v>
      </c>
      <c r="L69" s="17">
        <f t="shared" si="15"/>
        <v>2553228</v>
      </c>
      <c r="M69" s="17">
        <f t="shared" si="15"/>
        <v>0</v>
      </c>
      <c r="N69" s="17">
        <f t="shared" si="15"/>
        <v>0</v>
      </c>
      <c r="O69" s="17">
        <f t="shared" si="15"/>
        <v>0</v>
      </c>
      <c r="P69" s="17">
        <f t="shared" si="15"/>
        <v>2553228</v>
      </c>
      <c r="AH69" s="2"/>
      <c r="AI69" s="2"/>
      <c r="AJ69" s="2"/>
    </row>
    <row r="70" spans="1:36" s="4" customFormat="1" ht="17.100000000000001" customHeight="1">
      <c r="A70" s="64"/>
      <c r="B70" s="67"/>
      <c r="C70" s="20" t="s">
        <v>15</v>
      </c>
      <c r="D70" s="21">
        <f>SUM(D67:D69)</f>
        <v>4018962</v>
      </c>
      <c r="E70" s="21">
        <f t="shared" ref="E70:P70" si="16">SUM(E67:E69)</f>
        <v>401206</v>
      </c>
      <c r="F70" s="21">
        <f t="shared" si="16"/>
        <v>4420168</v>
      </c>
      <c r="G70" s="21">
        <f t="shared" si="16"/>
        <v>6984509</v>
      </c>
      <c r="H70" s="21">
        <f t="shared" si="16"/>
        <v>344816</v>
      </c>
      <c r="I70" s="21">
        <f t="shared" si="16"/>
        <v>7329325</v>
      </c>
      <c r="J70" s="21">
        <f t="shared" si="16"/>
        <v>11003471</v>
      </c>
      <c r="K70" s="21">
        <f t="shared" si="16"/>
        <v>746022</v>
      </c>
      <c r="L70" s="21">
        <f t="shared" si="16"/>
        <v>11749493</v>
      </c>
      <c r="M70" s="21">
        <f t="shared" si="16"/>
        <v>0</v>
      </c>
      <c r="N70" s="21">
        <f t="shared" si="16"/>
        <v>0</v>
      </c>
      <c r="O70" s="21">
        <f t="shared" si="16"/>
        <v>0</v>
      </c>
      <c r="P70" s="21">
        <f t="shared" si="16"/>
        <v>11749493</v>
      </c>
      <c r="AH70" s="2"/>
      <c r="AI70" s="2"/>
      <c r="AJ70" s="2"/>
    </row>
    <row r="71" spans="1:36" s="4" customFormat="1" ht="17.100000000000001" customHeight="1">
      <c r="A71" s="68" t="s">
        <v>28</v>
      </c>
      <c r="B71" s="69" t="s">
        <v>19</v>
      </c>
      <c r="C71" s="14" t="s">
        <v>20</v>
      </c>
      <c r="D71" s="15">
        <v>0</v>
      </c>
      <c r="E71" s="15">
        <v>0</v>
      </c>
      <c r="F71" s="15">
        <f t="shared" si="10"/>
        <v>0</v>
      </c>
      <c r="G71" s="15">
        <v>0</v>
      </c>
      <c r="H71" s="15">
        <v>0</v>
      </c>
      <c r="I71" s="15">
        <f t="shared" si="11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v>0</v>
      </c>
      <c r="N71" s="15">
        <v>0</v>
      </c>
      <c r="O71" s="15">
        <v>0</v>
      </c>
      <c r="P71" s="15">
        <f t="shared" si="3"/>
        <v>0</v>
      </c>
      <c r="AH71" s="2"/>
      <c r="AI71" s="2"/>
      <c r="AJ71" s="2"/>
    </row>
    <row r="72" spans="1:36" s="4" customFormat="1" ht="17.100000000000001" customHeight="1">
      <c r="A72" s="63"/>
      <c r="B72" s="66"/>
      <c r="C72" s="16" t="s">
        <v>21</v>
      </c>
      <c r="D72" s="17">
        <v>0</v>
      </c>
      <c r="E72" s="17">
        <v>0</v>
      </c>
      <c r="F72" s="17">
        <f t="shared" si="10"/>
        <v>0</v>
      </c>
      <c r="G72" s="17">
        <v>0</v>
      </c>
      <c r="H72" s="17">
        <v>0</v>
      </c>
      <c r="I72" s="17">
        <f t="shared" si="11"/>
        <v>0</v>
      </c>
      <c r="J72" s="17">
        <f t="shared" si="12"/>
        <v>0</v>
      </c>
      <c r="K72" s="17">
        <f t="shared" si="12"/>
        <v>0</v>
      </c>
      <c r="L72" s="17">
        <f t="shared" si="12"/>
        <v>0</v>
      </c>
      <c r="M72" s="17">
        <v>0</v>
      </c>
      <c r="N72" s="17">
        <v>0</v>
      </c>
      <c r="O72" s="17">
        <v>0</v>
      </c>
      <c r="P72" s="17">
        <f t="shared" ref="P72:P135" si="17">L72+O72</f>
        <v>0</v>
      </c>
      <c r="AH72" s="2"/>
      <c r="AI72" s="2"/>
      <c r="AJ72" s="2"/>
    </row>
    <row r="73" spans="1:36" s="4" customFormat="1" ht="17.100000000000001" customHeight="1">
      <c r="A73" s="63"/>
      <c r="B73" s="66"/>
      <c r="C73" s="16" t="s">
        <v>22</v>
      </c>
      <c r="D73" s="17">
        <v>0</v>
      </c>
      <c r="E73" s="17">
        <v>0</v>
      </c>
      <c r="F73" s="17">
        <f t="shared" si="10"/>
        <v>0</v>
      </c>
      <c r="G73" s="17">
        <v>0</v>
      </c>
      <c r="H73" s="17">
        <v>0</v>
      </c>
      <c r="I73" s="17">
        <f t="shared" si="11"/>
        <v>0</v>
      </c>
      <c r="J73" s="17">
        <f t="shared" si="12"/>
        <v>0</v>
      </c>
      <c r="K73" s="17">
        <f t="shared" si="12"/>
        <v>0</v>
      </c>
      <c r="L73" s="17">
        <f t="shared" si="12"/>
        <v>0</v>
      </c>
      <c r="M73" s="17">
        <v>0</v>
      </c>
      <c r="N73" s="17">
        <v>0</v>
      </c>
      <c r="O73" s="17">
        <v>0</v>
      </c>
      <c r="P73" s="17">
        <f t="shared" si="17"/>
        <v>0</v>
      </c>
      <c r="AH73" s="2"/>
      <c r="AI73" s="2"/>
      <c r="AJ73" s="2"/>
    </row>
    <row r="74" spans="1:36" s="4" customFormat="1" ht="17.100000000000001" customHeight="1">
      <c r="A74" s="63"/>
      <c r="B74" s="66"/>
      <c r="C74" s="16" t="s">
        <v>15</v>
      </c>
      <c r="D74" s="17">
        <v>0</v>
      </c>
      <c r="E74" s="17">
        <v>0</v>
      </c>
      <c r="F74" s="17">
        <f t="shared" si="10"/>
        <v>0</v>
      </c>
      <c r="G74" s="17">
        <v>0</v>
      </c>
      <c r="H74" s="17">
        <v>0</v>
      </c>
      <c r="I74" s="17">
        <f t="shared" si="11"/>
        <v>0</v>
      </c>
      <c r="J74" s="17">
        <f t="shared" si="12"/>
        <v>0</v>
      </c>
      <c r="K74" s="17">
        <f t="shared" si="12"/>
        <v>0</v>
      </c>
      <c r="L74" s="17">
        <f t="shared" si="12"/>
        <v>0</v>
      </c>
      <c r="M74" s="17">
        <v>0</v>
      </c>
      <c r="N74" s="17">
        <v>0</v>
      </c>
      <c r="O74" s="17">
        <v>0</v>
      </c>
      <c r="P74" s="17">
        <f t="shared" si="17"/>
        <v>0</v>
      </c>
      <c r="AH74" s="2"/>
      <c r="AI74" s="2"/>
      <c r="AJ74" s="2"/>
    </row>
    <row r="75" spans="1:36" s="4" customFormat="1" ht="17.100000000000001" customHeight="1">
      <c r="A75" s="63"/>
      <c r="B75" s="66" t="s">
        <v>23</v>
      </c>
      <c r="C75" s="16" t="s">
        <v>20</v>
      </c>
      <c r="D75" s="17">
        <v>35200</v>
      </c>
      <c r="E75" s="17">
        <v>0</v>
      </c>
      <c r="F75" s="17">
        <v>35200</v>
      </c>
      <c r="G75" s="17">
        <v>46050</v>
      </c>
      <c r="H75" s="17">
        <v>0</v>
      </c>
      <c r="I75" s="17">
        <v>46050</v>
      </c>
      <c r="J75" s="17">
        <v>81250</v>
      </c>
      <c r="K75" s="17">
        <v>0</v>
      </c>
      <c r="L75" s="17">
        <v>81250</v>
      </c>
      <c r="M75" s="17">
        <v>0</v>
      </c>
      <c r="N75" s="17">
        <v>0</v>
      </c>
      <c r="O75" s="17">
        <v>0</v>
      </c>
      <c r="P75" s="17">
        <v>81250</v>
      </c>
      <c r="AH75" s="2"/>
      <c r="AI75" s="2"/>
      <c r="AJ75" s="2"/>
    </row>
    <row r="76" spans="1:36" s="4" customFormat="1" ht="17.100000000000001" customHeight="1">
      <c r="A76" s="63"/>
      <c r="B76" s="66"/>
      <c r="C76" s="16" t="s">
        <v>21</v>
      </c>
      <c r="D76" s="17">
        <v>0</v>
      </c>
      <c r="E76" s="17">
        <v>0</v>
      </c>
      <c r="F76" s="17">
        <f t="shared" si="10"/>
        <v>0</v>
      </c>
      <c r="G76" s="17">
        <v>0</v>
      </c>
      <c r="H76" s="17">
        <v>0</v>
      </c>
      <c r="I76" s="17">
        <f t="shared" si="11"/>
        <v>0</v>
      </c>
      <c r="J76" s="17">
        <f t="shared" si="12"/>
        <v>0</v>
      </c>
      <c r="K76" s="17">
        <f t="shared" si="12"/>
        <v>0</v>
      </c>
      <c r="L76" s="17">
        <f t="shared" si="12"/>
        <v>0</v>
      </c>
      <c r="M76" s="17">
        <v>0</v>
      </c>
      <c r="N76" s="17">
        <v>0</v>
      </c>
      <c r="O76" s="17">
        <v>0</v>
      </c>
      <c r="P76" s="17">
        <f t="shared" si="17"/>
        <v>0</v>
      </c>
      <c r="AH76" s="2"/>
      <c r="AI76" s="2"/>
      <c r="AJ76" s="2"/>
    </row>
    <row r="77" spans="1:36" s="4" customFormat="1" ht="17.100000000000001" customHeight="1">
      <c r="A77" s="63"/>
      <c r="B77" s="66"/>
      <c r="C77" s="16" t="s">
        <v>22</v>
      </c>
      <c r="D77" s="17">
        <v>0</v>
      </c>
      <c r="E77" s="17">
        <v>0</v>
      </c>
      <c r="F77" s="17">
        <f t="shared" si="10"/>
        <v>0</v>
      </c>
      <c r="G77" s="17">
        <v>0</v>
      </c>
      <c r="H77" s="17">
        <v>0</v>
      </c>
      <c r="I77" s="17">
        <f t="shared" si="11"/>
        <v>0</v>
      </c>
      <c r="J77" s="17">
        <f t="shared" si="12"/>
        <v>0</v>
      </c>
      <c r="K77" s="17">
        <f t="shared" si="12"/>
        <v>0</v>
      </c>
      <c r="L77" s="17">
        <f t="shared" si="12"/>
        <v>0</v>
      </c>
      <c r="M77" s="17">
        <v>0</v>
      </c>
      <c r="N77" s="17">
        <v>0</v>
      </c>
      <c r="O77" s="17">
        <v>0</v>
      </c>
      <c r="P77" s="17">
        <f t="shared" si="17"/>
        <v>0</v>
      </c>
      <c r="AH77" s="2"/>
      <c r="AI77" s="2"/>
      <c r="AJ77" s="2"/>
    </row>
    <row r="78" spans="1:36" s="4" customFormat="1" ht="17.100000000000001" customHeight="1">
      <c r="A78" s="63"/>
      <c r="B78" s="66"/>
      <c r="C78" s="16" t="s">
        <v>15</v>
      </c>
      <c r="D78" s="17">
        <f>SUM(D75:D77)</f>
        <v>35200</v>
      </c>
      <c r="E78" s="17">
        <f t="shared" ref="E78:O78" si="18">SUM(E75:E77)</f>
        <v>0</v>
      </c>
      <c r="F78" s="17">
        <f t="shared" si="18"/>
        <v>35200</v>
      </c>
      <c r="G78" s="17">
        <f t="shared" si="18"/>
        <v>46050</v>
      </c>
      <c r="H78" s="17">
        <f t="shared" si="18"/>
        <v>0</v>
      </c>
      <c r="I78" s="17">
        <f t="shared" si="18"/>
        <v>46050</v>
      </c>
      <c r="J78" s="17">
        <f t="shared" si="18"/>
        <v>81250</v>
      </c>
      <c r="K78" s="17">
        <f t="shared" si="18"/>
        <v>0</v>
      </c>
      <c r="L78" s="17">
        <f t="shared" si="18"/>
        <v>81250</v>
      </c>
      <c r="M78" s="17">
        <f t="shared" si="18"/>
        <v>0</v>
      </c>
      <c r="N78" s="17">
        <f t="shared" si="18"/>
        <v>0</v>
      </c>
      <c r="O78" s="17">
        <f t="shared" si="18"/>
        <v>0</v>
      </c>
      <c r="P78" s="17">
        <f t="shared" si="17"/>
        <v>81250</v>
      </c>
      <c r="AH78" s="2"/>
      <c r="AI78" s="2"/>
      <c r="AJ78" s="2"/>
    </row>
    <row r="79" spans="1:36" s="4" customFormat="1" ht="17.100000000000001" customHeight="1">
      <c r="A79" s="63"/>
      <c r="B79" s="66" t="s">
        <v>24</v>
      </c>
      <c r="C79" s="16" t="s">
        <v>20</v>
      </c>
      <c r="D79" s="18">
        <v>0</v>
      </c>
      <c r="E79" s="18">
        <v>0</v>
      </c>
      <c r="F79" s="18">
        <f t="shared" si="10"/>
        <v>0</v>
      </c>
      <c r="G79" s="18">
        <v>0</v>
      </c>
      <c r="H79" s="18">
        <v>0</v>
      </c>
      <c r="I79" s="18">
        <f t="shared" si="11"/>
        <v>0</v>
      </c>
      <c r="J79" s="18">
        <f t="shared" si="12"/>
        <v>0</v>
      </c>
      <c r="K79" s="18">
        <f t="shared" si="12"/>
        <v>0</v>
      </c>
      <c r="L79" s="18">
        <f t="shared" si="12"/>
        <v>0</v>
      </c>
      <c r="M79" s="18">
        <v>0</v>
      </c>
      <c r="N79" s="18">
        <v>0</v>
      </c>
      <c r="O79" s="18">
        <v>0</v>
      </c>
      <c r="P79" s="18">
        <f t="shared" si="17"/>
        <v>0</v>
      </c>
      <c r="AH79" s="2"/>
      <c r="AI79" s="2"/>
      <c r="AJ79" s="2"/>
    </row>
    <row r="80" spans="1:36" s="4" customFormat="1" ht="17.100000000000001" customHeight="1">
      <c r="A80" s="63"/>
      <c r="B80" s="66"/>
      <c r="C80" s="16" t="s">
        <v>21</v>
      </c>
      <c r="D80" s="17">
        <v>0</v>
      </c>
      <c r="E80" s="17">
        <v>0</v>
      </c>
      <c r="F80" s="17">
        <f t="shared" si="10"/>
        <v>0</v>
      </c>
      <c r="G80" s="17">
        <v>0</v>
      </c>
      <c r="H80" s="17">
        <v>0</v>
      </c>
      <c r="I80" s="17">
        <f t="shared" si="11"/>
        <v>0</v>
      </c>
      <c r="J80" s="17">
        <f t="shared" si="12"/>
        <v>0</v>
      </c>
      <c r="K80" s="17">
        <f t="shared" si="12"/>
        <v>0</v>
      </c>
      <c r="L80" s="17">
        <f t="shared" si="12"/>
        <v>0</v>
      </c>
      <c r="M80" s="17">
        <v>0</v>
      </c>
      <c r="N80" s="17">
        <v>0</v>
      </c>
      <c r="O80" s="17">
        <v>0</v>
      </c>
      <c r="P80" s="17">
        <f t="shared" si="17"/>
        <v>0</v>
      </c>
      <c r="AH80" s="2"/>
      <c r="AI80" s="2"/>
      <c r="AJ80" s="2"/>
    </row>
    <row r="81" spans="1:36" s="4" customFormat="1" ht="17.100000000000001" customHeight="1">
      <c r="A81" s="63"/>
      <c r="B81" s="66"/>
      <c r="C81" s="16" t="s">
        <v>22</v>
      </c>
      <c r="D81" s="17">
        <v>0</v>
      </c>
      <c r="E81" s="17">
        <v>0</v>
      </c>
      <c r="F81" s="17">
        <f t="shared" si="10"/>
        <v>0</v>
      </c>
      <c r="G81" s="17">
        <v>0</v>
      </c>
      <c r="H81" s="17">
        <v>0</v>
      </c>
      <c r="I81" s="17">
        <f t="shared" si="11"/>
        <v>0</v>
      </c>
      <c r="J81" s="17">
        <f t="shared" si="12"/>
        <v>0</v>
      </c>
      <c r="K81" s="17">
        <f t="shared" si="12"/>
        <v>0</v>
      </c>
      <c r="L81" s="17">
        <f t="shared" si="12"/>
        <v>0</v>
      </c>
      <c r="M81" s="17">
        <v>0</v>
      </c>
      <c r="N81" s="17">
        <v>0</v>
      </c>
      <c r="O81" s="17">
        <v>0</v>
      </c>
      <c r="P81" s="17">
        <f t="shared" si="17"/>
        <v>0</v>
      </c>
      <c r="AH81" s="2"/>
      <c r="AI81" s="2"/>
      <c r="AJ81" s="2"/>
    </row>
    <row r="82" spans="1:36" s="4" customFormat="1" ht="17.100000000000001" customHeight="1">
      <c r="A82" s="63"/>
      <c r="B82" s="66"/>
      <c r="C82" s="16" t="s">
        <v>15</v>
      </c>
      <c r="D82" s="17">
        <v>0</v>
      </c>
      <c r="E82" s="17">
        <v>0</v>
      </c>
      <c r="F82" s="17">
        <f t="shared" si="10"/>
        <v>0</v>
      </c>
      <c r="G82" s="17">
        <v>0</v>
      </c>
      <c r="H82" s="17">
        <v>0</v>
      </c>
      <c r="I82" s="17">
        <f t="shared" si="11"/>
        <v>0</v>
      </c>
      <c r="J82" s="17">
        <f t="shared" si="12"/>
        <v>0</v>
      </c>
      <c r="K82" s="17">
        <f t="shared" si="12"/>
        <v>0</v>
      </c>
      <c r="L82" s="17">
        <f t="shared" si="12"/>
        <v>0</v>
      </c>
      <c r="M82" s="17">
        <v>0</v>
      </c>
      <c r="N82" s="17">
        <v>0</v>
      </c>
      <c r="O82" s="17">
        <v>0</v>
      </c>
      <c r="P82" s="17">
        <f t="shared" si="17"/>
        <v>0</v>
      </c>
      <c r="AH82" s="2"/>
      <c r="AI82" s="2"/>
      <c r="AJ82" s="2"/>
    </row>
    <row r="83" spans="1:36" s="4" customFormat="1" ht="17.100000000000001" customHeight="1">
      <c r="A83" s="63"/>
      <c r="B83" s="66" t="s">
        <v>15</v>
      </c>
      <c r="C83" s="16" t="s">
        <v>20</v>
      </c>
      <c r="D83" s="17">
        <f>SUM(D71+D75+D79)</f>
        <v>35200</v>
      </c>
      <c r="E83" s="17">
        <f t="shared" ref="E83:O83" si="19">SUM(E71+E75+E79)</f>
        <v>0</v>
      </c>
      <c r="F83" s="17">
        <f t="shared" si="10"/>
        <v>35200</v>
      </c>
      <c r="G83" s="17">
        <f t="shared" si="19"/>
        <v>46050</v>
      </c>
      <c r="H83" s="17">
        <f t="shared" si="19"/>
        <v>0</v>
      </c>
      <c r="I83" s="17">
        <f t="shared" si="11"/>
        <v>46050</v>
      </c>
      <c r="J83" s="17">
        <f t="shared" si="12"/>
        <v>81250</v>
      </c>
      <c r="K83" s="17">
        <f t="shared" si="12"/>
        <v>0</v>
      </c>
      <c r="L83" s="17">
        <f t="shared" si="12"/>
        <v>81250</v>
      </c>
      <c r="M83" s="17">
        <f t="shared" si="19"/>
        <v>0</v>
      </c>
      <c r="N83" s="17">
        <f t="shared" si="19"/>
        <v>0</v>
      </c>
      <c r="O83" s="17">
        <f t="shared" si="19"/>
        <v>0</v>
      </c>
      <c r="P83" s="17">
        <f t="shared" si="17"/>
        <v>81250</v>
      </c>
      <c r="AH83" s="2"/>
      <c r="AI83" s="2"/>
      <c r="AJ83" s="2"/>
    </row>
    <row r="84" spans="1:36" s="4" customFormat="1" ht="17.100000000000001" customHeight="1">
      <c r="A84" s="63"/>
      <c r="B84" s="66"/>
      <c r="C84" s="16" t="s">
        <v>21</v>
      </c>
      <c r="D84" s="17">
        <f t="shared" ref="D84:O86" si="20">SUM(D72+D76+D80)</f>
        <v>0</v>
      </c>
      <c r="E84" s="17">
        <f t="shared" si="20"/>
        <v>0</v>
      </c>
      <c r="F84" s="17">
        <f t="shared" si="10"/>
        <v>0</v>
      </c>
      <c r="G84" s="17">
        <f t="shared" si="20"/>
        <v>0</v>
      </c>
      <c r="H84" s="17">
        <f t="shared" si="20"/>
        <v>0</v>
      </c>
      <c r="I84" s="17">
        <f t="shared" si="11"/>
        <v>0</v>
      </c>
      <c r="J84" s="17">
        <f t="shared" si="12"/>
        <v>0</v>
      </c>
      <c r="K84" s="17">
        <f t="shared" si="12"/>
        <v>0</v>
      </c>
      <c r="L84" s="17">
        <f t="shared" si="12"/>
        <v>0</v>
      </c>
      <c r="M84" s="17">
        <f t="shared" si="20"/>
        <v>0</v>
      </c>
      <c r="N84" s="17">
        <f t="shared" si="20"/>
        <v>0</v>
      </c>
      <c r="O84" s="17">
        <f t="shared" si="20"/>
        <v>0</v>
      </c>
      <c r="P84" s="17">
        <f t="shared" si="17"/>
        <v>0</v>
      </c>
      <c r="AH84" s="2"/>
      <c r="AI84" s="2"/>
      <c r="AJ84" s="2"/>
    </row>
    <row r="85" spans="1:36" s="4" customFormat="1" ht="17.100000000000001" customHeight="1">
      <c r="A85" s="63"/>
      <c r="B85" s="66"/>
      <c r="C85" s="16" t="s">
        <v>22</v>
      </c>
      <c r="D85" s="17">
        <f t="shared" si="20"/>
        <v>0</v>
      </c>
      <c r="E85" s="17">
        <f t="shared" si="20"/>
        <v>0</v>
      </c>
      <c r="F85" s="17">
        <f t="shared" si="10"/>
        <v>0</v>
      </c>
      <c r="G85" s="17">
        <f t="shared" si="20"/>
        <v>0</v>
      </c>
      <c r="H85" s="17">
        <f t="shared" si="20"/>
        <v>0</v>
      </c>
      <c r="I85" s="17">
        <f t="shared" si="11"/>
        <v>0</v>
      </c>
      <c r="J85" s="17">
        <f t="shared" si="12"/>
        <v>0</v>
      </c>
      <c r="K85" s="17">
        <f t="shared" si="12"/>
        <v>0</v>
      </c>
      <c r="L85" s="17">
        <f t="shared" si="12"/>
        <v>0</v>
      </c>
      <c r="M85" s="17">
        <f t="shared" si="20"/>
        <v>0</v>
      </c>
      <c r="N85" s="17">
        <f t="shared" si="20"/>
        <v>0</v>
      </c>
      <c r="O85" s="17">
        <f t="shared" si="20"/>
        <v>0</v>
      </c>
      <c r="P85" s="17">
        <f t="shared" si="17"/>
        <v>0</v>
      </c>
      <c r="AH85" s="2"/>
      <c r="AI85" s="2"/>
      <c r="AJ85" s="2"/>
    </row>
    <row r="86" spans="1:36" s="4" customFormat="1" ht="17.100000000000001" customHeight="1">
      <c r="A86" s="64"/>
      <c r="B86" s="67"/>
      <c r="C86" s="20" t="s">
        <v>15</v>
      </c>
      <c r="D86" s="21">
        <f>SUM(D74+D78+D82)</f>
        <v>35200</v>
      </c>
      <c r="E86" s="21">
        <f t="shared" si="20"/>
        <v>0</v>
      </c>
      <c r="F86" s="21">
        <f t="shared" si="10"/>
        <v>35200</v>
      </c>
      <c r="G86" s="21">
        <f t="shared" si="20"/>
        <v>46050</v>
      </c>
      <c r="H86" s="21">
        <f t="shared" si="20"/>
        <v>0</v>
      </c>
      <c r="I86" s="21">
        <f t="shared" si="11"/>
        <v>46050</v>
      </c>
      <c r="J86" s="21">
        <f t="shared" si="12"/>
        <v>81250</v>
      </c>
      <c r="K86" s="21">
        <f t="shared" si="12"/>
        <v>0</v>
      </c>
      <c r="L86" s="21">
        <f t="shared" si="12"/>
        <v>81250</v>
      </c>
      <c r="M86" s="21">
        <f t="shared" si="20"/>
        <v>0</v>
      </c>
      <c r="N86" s="21">
        <f t="shared" si="20"/>
        <v>0</v>
      </c>
      <c r="O86" s="21">
        <f t="shared" si="20"/>
        <v>0</v>
      </c>
      <c r="P86" s="21">
        <f t="shared" si="17"/>
        <v>81250</v>
      </c>
      <c r="AH86" s="2"/>
      <c r="AI86" s="2"/>
      <c r="AJ86" s="2"/>
    </row>
    <row r="87" spans="1:36" s="4" customFormat="1" ht="17.100000000000001" customHeight="1">
      <c r="A87" s="68" t="s">
        <v>29</v>
      </c>
      <c r="B87" s="69" t="s">
        <v>19</v>
      </c>
      <c r="C87" s="14" t="s">
        <v>20</v>
      </c>
      <c r="D87" s="15">
        <v>0</v>
      </c>
      <c r="E87" s="15">
        <v>0</v>
      </c>
      <c r="F87" s="15">
        <f t="shared" si="10"/>
        <v>0</v>
      </c>
      <c r="G87" s="15">
        <v>0</v>
      </c>
      <c r="H87" s="15">
        <v>0</v>
      </c>
      <c r="I87" s="15">
        <f t="shared" si="11"/>
        <v>0</v>
      </c>
      <c r="J87" s="15">
        <f t="shared" si="12"/>
        <v>0</v>
      </c>
      <c r="K87" s="15">
        <f t="shared" si="12"/>
        <v>0</v>
      </c>
      <c r="L87" s="15">
        <f t="shared" si="12"/>
        <v>0</v>
      </c>
      <c r="M87" s="15">
        <v>0</v>
      </c>
      <c r="N87" s="15">
        <v>0</v>
      </c>
      <c r="O87" s="15">
        <v>0</v>
      </c>
      <c r="P87" s="15">
        <f t="shared" si="17"/>
        <v>0</v>
      </c>
      <c r="AH87" s="2"/>
      <c r="AI87" s="2"/>
      <c r="AJ87" s="2"/>
    </row>
    <row r="88" spans="1:36" s="4" customFormat="1" ht="17.100000000000001" customHeight="1">
      <c r="A88" s="63"/>
      <c r="B88" s="66"/>
      <c r="C88" s="16" t="s">
        <v>21</v>
      </c>
      <c r="D88" s="17">
        <v>0</v>
      </c>
      <c r="E88" s="17">
        <v>0</v>
      </c>
      <c r="F88" s="17">
        <f t="shared" si="10"/>
        <v>0</v>
      </c>
      <c r="G88" s="17">
        <v>0</v>
      </c>
      <c r="H88" s="17">
        <v>0</v>
      </c>
      <c r="I88" s="17">
        <f t="shared" si="11"/>
        <v>0</v>
      </c>
      <c r="J88" s="17">
        <f t="shared" si="12"/>
        <v>0</v>
      </c>
      <c r="K88" s="17">
        <f t="shared" si="12"/>
        <v>0</v>
      </c>
      <c r="L88" s="17">
        <f t="shared" si="12"/>
        <v>0</v>
      </c>
      <c r="M88" s="17">
        <v>0</v>
      </c>
      <c r="N88" s="17">
        <v>0</v>
      </c>
      <c r="O88" s="17">
        <v>0</v>
      </c>
      <c r="P88" s="17">
        <f t="shared" si="17"/>
        <v>0</v>
      </c>
      <c r="AH88" s="2"/>
      <c r="AI88" s="2"/>
      <c r="AJ88" s="2"/>
    </row>
    <row r="89" spans="1:36" s="4" customFormat="1" ht="17.100000000000001" customHeight="1">
      <c r="A89" s="63"/>
      <c r="B89" s="66"/>
      <c r="C89" s="16" t="s">
        <v>22</v>
      </c>
      <c r="D89" s="17">
        <v>0</v>
      </c>
      <c r="E89" s="17">
        <v>0</v>
      </c>
      <c r="F89" s="17">
        <f t="shared" si="10"/>
        <v>0</v>
      </c>
      <c r="G89" s="17">
        <v>0</v>
      </c>
      <c r="H89" s="17">
        <v>0</v>
      </c>
      <c r="I89" s="17">
        <f t="shared" si="11"/>
        <v>0</v>
      </c>
      <c r="J89" s="17">
        <f t="shared" si="12"/>
        <v>0</v>
      </c>
      <c r="K89" s="17">
        <f t="shared" si="12"/>
        <v>0</v>
      </c>
      <c r="L89" s="17">
        <f t="shared" si="12"/>
        <v>0</v>
      </c>
      <c r="M89" s="17">
        <v>0</v>
      </c>
      <c r="N89" s="17">
        <v>0</v>
      </c>
      <c r="O89" s="17">
        <v>0</v>
      </c>
      <c r="P89" s="17">
        <f t="shared" si="17"/>
        <v>0</v>
      </c>
      <c r="AH89" s="2"/>
      <c r="AI89" s="2"/>
      <c r="AJ89" s="2"/>
    </row>
    <row r="90" spans="1:36" s="4" customFormat="1" ht="17.100000000000001" customHeight="1">
      <c r="A90" s="63"/>
      <c r="B90" s="66"/>
      <c r="C90" s="16" t="s">
        <v>15</v>
      </c>
      <c r="D90" s="17">
        <v>0</v>
      </c>
      <c r="E90" s="17">
        <v>0</v>
      </c>
      <c r="F90" s="17">
        <f t="shared" si="10"/>
        <v>0</v>
      </c>
      <c r="G90" s="17">
        <v>0</v>
      </c>
      <c r="H90" s="17">
        <v>0</v>
      </c>
      <c r="I90" s="17">
        <f t="shared" si="11"/>
        <v>0</v>
      </c>
      <c r="J90" s="17">
        <f t="shared" si="12"/>
        <v>0</v>
      </c>
      <c r="K90" s="17">
        <f t="shared" si="12"/>
        <v>0</v>
      </c>
      <c r="L90" s="17">
        <f t="shared" si="12"/>
        <v>0</v>
      </c>
      <c r="M90" s="17">
        <v>0</v>
      </c>
      <c r="N90" s="17">
        <v>0</v>
      </c>
      <c r="O90" s="17">
        <v>0</v>
      </c>
      <c r="P90" s="17">
        <f t="shared" si="17"/>
        <v>0</v>
      </c>
      <c r="AH90" s="2"/>
      <c r="AI90" s="2"/>
      <c r="AJ90" s="2"/>
    </row>
    <row r="91" spans="1:36" s="4" customFormat="1" ht="17.100000000000001" customHeight="1">
      <c r="A91" s="63"/>
      <c r="B91" s="66" t="s">
        <v>23</v>
      </c>
      <c r="C91" s="16" t="s">
        <v>20</v>
      </c>
      <c r="D91" s="18">
        <v>2683458</v>
      </c>
      <c r="E91" s="18">
        <v>85992</v>
      </c>
      <c r="F91" s="18">
        <v>2769450</v>
      </c>
      <c r="G91" s="18">
        <v>3098154</v>
      </c>
      <c r="H91" s="18">
        <v>319200</v>
      </c>
      <c r="I91" s="18">
        <v>3417354</v>
      </c>
      <c r="J91" s="18">
        <v>5781612</v>
      </c>
      <c r="K91" s="18">
        <v>405192</v>
      </c>
      <c r="L91" s="18">
        <v>6186804</v>
      </c>
      <c r="M91" s="18">
        <v>168132</v>
      </c>
      <c r="N91" s="18">
        <v>12344</v>
      </c>
      <c r="O91" s="18">
        <v>180476</v>
      </c>
      <c r="P91" s="18">
        <v>6367280</v>
      </c>
      <c r="AH91" s="2"/>
      <c r="AI91" s="2"/>
      <c r="AJ91" s="2"/>
    </row>
    <row r="92" spans="1:36" s="4" customFormat="1" ht="17.100000000000001" customHeight="1">
      <c r="A92" s="63"/>
      <c r="B92" s="66"/>
      <c r="C92" s="16" t="s">
        <v>21</v>
      </c>
      <c r="D92" s="17">
        <v>114600</v>
      </c>
      <c r="E92" s="17">
        <v>0</v>
      </c>
      <c r="F92" s="17">
        <v>114600</v>
      </c>
      <c r="G92" s="17">
        <v>0</v>
      </c>
      <c r="H92" s="17">
        <v>0</v>
      </c>
      <c r="I92" s="17">
        <v>0</v>
      </c>
      <c r="J92" s="17">
        <v>114600</v>
      </c>
      <c r="K92" s="17">
        <v>0</v>
      </c>
      <c r="L92" s="17">
        <v>114600</v>
      </c>
      <c r="M92" s="17">
        <v>2387</v>
      </c>
      <c r="N92" s="17">
        <v>0</v>
      </c>
      <c r="O92" s="17">
        <v>2387</v>
      </c>
      <c r="P92" s="17">
        <v>116987</v>
      </c>
      <c r="AH92" s="2"/>
      <c r="AI92" s="2"/>
      <c r="AJ92" s="2"/>
    </row>
    <row r="93" spans="1:36" s="4" customFormat="1" ht="17.100000000000001" customHeight="1">
      <c r="A93" s="63"/>
      <c r="B93" s="66"/>
      <c r="C93" s="16" t="s">
        <v>22</v>
      </c>
      <c r="D93" s="17">
        <v>0</v>
      </c>
      <c r="E93" s="17">
        <v>0</v>
      </c>
      <c r="F93" s="17">
        <v>0</v>
      </c>
      <c r="G93" s="17">
        <v>250800</v>
      </c>
      <c r="H93" s="17">
        <v>0</v>
      </c>
      <c r="I93" s="17">
        <v>250800</v>
      </c>
      <c r="J93" s="17">
        <v>250800</v>
      </c>
      <c r="K93" s="17">
        <v>0</v>
      </c>
      <c r="L93" s="17">
        <v>250800</v>
      </c>
      <c r="M93" s="17">
        <v>0</v>
      </c>
      <c r="N93" s="17">
        <v>0</v>
      </c>
      <c r="O93" s="17">
        <v>0</v>
      </c>
      <c r="P93" s="17">
        <v>250800</v>
      </c>
      <c r="AH93" s="2"/>
      <c r="AI93" s="2"/>
      <c r="AJ93" s="2"/>
    </row>
    <row r="94" spans="1:36" s="4" customFormat="1" ht="17.100000000000001" customHeight="1">
      <c r="A94" s="63"/>
      <c r="B94" s="66"/>
      <c r="C94" s="16" t="s">
        <v>15</v>
      </c>
      <c r="D94" s="17">
        <f>SUM(D91:D93)</f>
        <v>2798058</v>
      </c>
      <c r="E94" s="17">
        <f t="shared" ref="E94:P94" si="21">SUM(E91:E93)</f>
        <v>85992</v>
      </c>
      <c r="F94" s="17">
        <f t="shared" si="21"/>
        <v>2884050</v>
      </c>
      <c r="G94" s="17">
        <f t="shared" si="21"/>
        <v>3348954</v>
      </c>
      <c r="H94" s="17">
        <f t="shared" si="21"/>
        <v>319200</v>
      </c>
      <c r="I94" s="17">
        <f t="shared" si="21"/>
        <v>3668154</v>
      </c>
      <c r="J94" s="17">
        <f t="shared" si="21"/>
        <v>6147012</v>
      </c>
      <c r="K94" s="17">
        <f t="shared" si="21"/>
        <v>405192</v>
      </c>
      <c r="L94" s="17">
        <f t="shared" si="21"/>
        <v>6552204</v>
      </c>
      <c r="M94" s="17">
        <f t="shared" si="21"/>
        <v>170519</v>
      </c>
      <c r="N94" s="17">
        <f t="shared" si="21"/>
        <v>12344</v>
      </c>
      <c r="O94" s="17">
        <f t="shared" si="21"/>
        <v>182863</v>
      </c>
      <c r="P94" s="17">
        <f t="shared" si="21"/>
        <v>6735067</v>
      </c>
      <c r="AH94" s="2"/>
      <c r="AI94" s="2"/>
      <c r="AJ94" s="2"/>
    </row>
    <row r="95" spans="1:36" s="4" customFormat="1" ht="17.100000000000001" customHeight="1">
      <c r="A95" s="63"/>
      <c r="B95" s="66" t="s">
        <v>24</v>
      </c>
      <c r="C95" s="16" t="s">
        <v>20</v>
      </c>
      <c r="D95" s="18">
        <v>0</v>
      </c>
      <c r="E95" s="18">
        <v>0</v>
      </c>
      <c r="F95" s="18">
        <f t="shared" si="10"/>
        <v>0</v>
      </c>
      <c r="G95" s="18">
        <v>0</v>
      </c>
      <c r="H95" s="18">
        <v>0</v>
      </c>
      <c r="I95" s="18">
        <f t="shared" si="11"/>
        <v>0</v>
      </c>
      <c r="J95" s="18">
        <f t="shared" si="12"/>
        <v>0</v>
      </c>
      <c r="K95" s="18">
        <f t="shared" si="12"/>
        <v>0</v>
      </c>
      <c r="L95" s="18">
        <f t="shared" si="12"/>
        <v>0</v>
      </c>
      <c r="M95" s="18">
        <v>0</v>
      </c>
      <c r="N95" s="18">
        <v>0</v>
      </c>
      <c r="O95" s="18">
        <v>0</v>
      </c>
      <c r="P95" s="18">
        <f t="shared" si="17"/>
        <v>0</v>
      </c>
      <c r="AH95" s="2"/>
      <c r="AI95" s="2"/>
      <c r="AJ95" s="2"/>
    </row>
    <row r="96" spans="1:36" s="4" customFormat="1" ht="17.100000000000001" customHeight="1">
      <c r="A96" s="63"/>
      <c r="B96" s="66"/>
      <c r="C96" s="16" t="s">
        <v>21</v>
      </c>
      <c r="D96" s="17">
        <v>0</v>
      </c>
      <c r="E96" s="17">
        <v>0</v>
      </c>
      <c r="F96" s="17">
        <f t="shared" si="10"/>
        <v>0</v>
      </c>
      <c r="G96" s="17">
        <v>0</v>
      </c>
      <c r="H96" s="17">
        <v>0</v>
      </c>
      <c r="I96" s="17">
        <f t="shared" si="11"/>
        <v>0</v>
      </c>
      <c r="J96" s="17">
        <f t="shared" si="12"/>
        <v>0</v>
      </c>
      <c r="K96" s="17">
        <f t="shared" si="12"/>
        <v>0</v>
      </c>
      <c r="L96" s="17">
        <f t="shared" si="12"/>
        <v>0</v>
      </c>
      <c r="M96" s="17">
        <v>0</v>
      </c>
      <c r="N96" s="17">
        <v>0</v>
      </c>
      <c r="O96" s="17">
        <v>0</v>
      </c>
      <c r="P96" s="17">
        <f t="shared" si="17"/>
        <v>0</v>
      </c>
      <c r="AH96" s="2"/>
      <c r="AI96" s="2"/>
      <c r="AJ96" s="2"/>
    </row>
    <row r="97" spans="1:36" s="4" customFormat="1" ht="17.100000000000001" customHeight="1">
      <c r="A97" s="63"/>
      <c r="B97" s="66"/>
      <c r="C97" s="16" t="s">
        <v>22</v>
      </c>
      <c r="D97" s="17">
        <v>0</v>
      </c>
      <c r="E97" s="17">
        <v>0</v>
      </c>
      <c r="F97" s="17">
        <f t="shared" si="10"/>
        <v>0</v>
      </c>
      <c r="G97" s="17">
        <v>0</v>
      </c>
      <c r="H97" s="17">
        <v>0</v>
      </c>
      <c r="I97" s="17">
        <f t="shared" si="11"/>
        <v>0</v>
      </c>
      <c r="J97" s="17">
        <f t="shared" si="12"/>
        <v>0</v>
      </c>
      <c r="K97" s="17">
        <f t="shared" si="12"/>
        <v>0</v>
      </c>
      <c r="L97" s="17">
        <f t="shared" si="12"/>
        <v>0</v>
      </c>
      <c r="M97" s="17">
        <v>0</v>
      </c>
      <c r="N97" s="17">
        <v>0</v>
      </c>
      <c r="O97" s="17">
        <v>0</v>
      </c>
      <c r="P97" s="17">
        <f t="shared" si="17"/>
        <v>0</v>
      </c>
      <c r="AH97" s="2"/>
      <c r="AI97" s="2"/>
      <c r="AJ97" s="2"/>
    </row>
    <row r="98" spans="1:36" s="4" customFormat="1" ht="17.100000000000001" customHeight="1">
      <c r="A98" s="63"/>
      <c r="B98" s="66"/>
      <c r="C98" s="16" t="s">
        <v>15</v>
      </c>
      <c r="D98" s="17">
        <v>0</v>
      </c>
      <c r="E98" s="17">
        <v>0</v>
      </c>
      <c r="F98" s="17">
        <f t="shared" si="10"/>
        <v>0</v>
      </c>
      <c r="G98" s="17">
        <v>0</v>
      </c>
      <c r="H98" s="17">
        <v>0</v>
      </c>
      <c r="I98" s="17">
        <f t="shared" si="11"/>
        <v>0</v>
      </c>
      <c r="J98" s="17">
        <f t="shared" si="12"/>
        <v>0</v>
      </c>
      <c r="K98" s="17">
        <f t="shared" si="12"/>
        <v>0</v>
      </c>
      <c r="L98" s="17">
        <f t="shared" si="12"/>
        <v>0</v>
      </c>
      <c r="M98" s="17">
        <v>0</v>
      </c>
      <c r="N98" s="17">
        <v>0</v>
      </c>
      <c r="O98" s="17">
        <v>0</v>
      </c>
      <c r="P98" s="17">
        <f t="shared" si="17"/>
        <v>0</v>
      </c>
      <c r="AH98" s="2"/>
      <c r="AI98" s="2"/>
      <c r="AJ98" s="2"/>
    </row>
    <row r="99" spans="1:36" s="4" customFormat="1" ht="17.100000000000001" customHeight="1">
      <c r="A99" s="63"/>
      <c r="B99" s="66" t="s">
        <v>15</v>
      </c>
      <c r="C99" s="16" t="s">
        <v>20</v>
      </c>
      <c r="D99" s="17">
        <f>SUM(D87+D91+D95)</f>
        <v>2683458</v>
      </c>
      <c r="E99" s="17">
        <f t="shared" ref="E99:O99" si="22">SUM(E87+E91+E95)</f>
        <v>85992</v>
      </c>
      <c r="F99" s="17">
        <f t="shared" si="10"/>
        <v>2769450</v>
      </c>
      <c r="G99" s="17">
        <f t="shared" si="22"/>
        <v>3098154</v>
      </c>
      <c r="H99" s="17">
        <f t="shared" si="22"/>
        <v>319200</v>
      </c>
      <c r="I99" s="17">
        <f t="shared" si="11"/>
        <v>3417354</v>
      </c>
      <c r="J99" s="17">
        <f t="shared" si="12"/>
        <v>5781612</v>
      </c>
      <c r="K99" s="17">
        <f t="shared" si="12"/>
        <v>405192</v>
      </c>
      <c r="L99" s="17">
        <f t="shared" si="12"/>
        <v>6186804</v>
      </c>
      <c r="M99" s="17">
        <f t="shared" si="22"/>
        <v>168132</v>
      </c>
      <c r="N99" s="17">
        <f t="shared" si="22"/>
        <v>12344</v>
      </c>
      <c r="O99" s="17">
        <f t="shared" si="22"/>
        <v>180476</v>
      </c>
      <c r="P99" s="17">
        <f t="shared" si="17"/>
        <v>6367280</v>
      </c>
      <c r="AH99" s="2"/>
      <c r="AI99" s="2"/>
      <c r="AJ99" s="2"/>
    </row>
    <row r="100" spans="1:36" s="4" customFormat="1" ht="17.100000000000001" customHeight="1">
      <c r="A100" s="63"/>
      <c r="B100" s="66"/>
      <c r="C100" s="16" t="s">
        <v>21</v>
      </c>
      <c r="D100" s="17">
        <f t="shared" ref="D100:O102" si="23">SUM(D88+D92+D96)</f>
        <v>114600</v>
      </c>
      <c r="E100" s="17">
        <f t="shared" si="23"/>
        <v>0</v>
      </c>
      <c r="F100" s="17">
        <f t="shared" si="10"/>
        <v>114600</v>
      </c>
      <c r="G100" s="17">
        <f t="shared" si="23"/>
        <v>0</v>
      </c>
      <c r="H100" s="17">
        <f t="shared" si="23"/>
        <v>0</v>
      </c>
      <c r="I100" s="17">
        <f t="shared" si="11"/>
        <v>0</v>
      </c>
      <c r="J100" s="17">
        <f t="shared" si="12"/>
        <v>114600</v>
      </c>
      <c r="K100" s="17">
        <f t="shared" si="12"/>
        <v>0</v>
      </c>
      <c r="L100" s="17">
        <f t="shared" si="12"/>
        <v>114600</v>
      </c>
      <c r="M100" s="17">
        <f t="shared" si="23"/>
        <v>2387</v>
      </c>
      <c r="N100" s="17">
        <f t="shared" si="23"/>
        <v>0</v>
      </c>
      <c r="O100" s="17">
        <f t="shared" si="23"/>
        <v>2387</v>
      </c>
      <c r="P100" s="17">
        <f t="shared" si="17"/>
        <v>116987</v>
      </c>
      <c r="AH100" s="2"/>
      <c r="AI100" s="2"/>
      <c r="AJ100" s="2"/>
    </row>
    <row r="101" spans="1:36" s="4" customFormat="1" ht="17.100000000000001" customHeight="1">
      <c r="A101" s="63"/>
      <c r="B101" s="66"/>
      <c r="C101" s="16" t="s">
        <v>22</v>
      </c>
      <c r="D101" s="17">
        <f t="shared" si="23"/>
        <v>0</v>
      </c>
      <c r="E101" s="17">
        <f t="shared" si="23"/>
        <v>0</v>
      </c>
      <c r="F101" s="17">
        <f t="shared" si="10"/>
        <v>0</v>
      </c>
      <c r="G101" s="17">
        <f t="shared" si="23"/>
        <v>250800</v>
      </c>
      <c r="H101" s="17">
        <f t="shared" si="23"/>
        <v>0</v>
      </c>
      <c r="I101" s="17">
        <f t="shared" si="11"/>
        <v>250800</v>
      </c>
      <c r="J101" s="17">
        <f t="shared" si="12"/>
        <v>250800</v>
      </c>
      <c r="K101" s="17">
        <f t="shared" si="12"/>
        <v>0</v>
      </c>
      <c r="L101" s="17">
        <f t="shared" si="12"/>
        <v>250800</v>
      </c>
      <c r="M101" s="17">
        <f t="shared" si="23"/>
        <v>0</v>
      </c>
      <c r="N101" s="17">
        <f t="shared" si="23"/>
        <v>0</v>
      </c>
      <c r="O101" s="17">
        <f t="shared" si="23"/>
        <v>0</v>
      </c>
      <c r="P101" s="17">
        <f t="shared" si="17"/>
        <v>250800</v>
      </c>
      <c r="AH101" s="2"/>
      <c r="AI101" s="2"/>
      <c r="AJ101" s="2"/>
    </row>
    <row r="102" spans="1:36" s="4" customFormat="1" ht="17.100000000000001" customHeight="1">
      <c r="A102" s="64"/>
      <c r="B102" s="67"/>
      <c r="C102" s="20" t="s">
        <v>15</v>
      </c>
      <c r="D102" s="21">
        <f>SUM(D90+D94+D98)</f>
        <v>2798058</v>
      </c>
      <c r="E102" s="21">
        <f t="shared" si="23"/>
        <v>85992</v>
      </c>
      <c r="F102" s="21">
        <f t="shared" si="10"/>
        <v>2884050</v>
      </c>
      <c r="G102" s="21">
        <f t="shared" si="23"/>
        <v>3348954</v>
      </c>
      <c r="H102" s="21">
        <f t="shared" si="23"/>
        <v>319200</v>
      </c>
      <c r="I102" s="21">
        <f t="shared" si="11"/>
        <v>3668154</v>
      </c>
      <c r="J102" s="21">
        <f t="shared" si="12"/>
        <v>6147012</v>
      </c>
      <c r="K102" s="21">
        <f t="shared" si="12"/>
        <v>405192</v>
      </c>
      <c r="L102" s="21">
        <f t="shared" si="12"/>
        <v>6552204</v>
      </c>
      <c r="M102" s="21">
        <f t="shared" si="23"/>
        <v>170519</v>
      </c>
      <c r="N102" s="21">
        <f t="shared" si="23"/>
        <v>12344</v>
      </c>
      <c r="O102" s="21">
        <f t="shared" si="23"/>
        <v>182863</v>
      </c>
      <c r="P102" s="21">
        <f t="shared" si="17"/>
        <v>6735067</v>
      </c>
      <c r="AH102" s="2"/>
      <c r="AI102" s="2"/>
      <c r="AJ102" s="2"/>
    </row>
    <row r="103" spans="1:36" s="4" customFormat="1" ht="17.100000000000001" customHeight="1">
      <c r="A103" s="68" t="s">
        <v>30</v>
      </c>
      <c r="B103" s="69" t="s">
        <v>19</v>
      </c>
      <c r="C103" s="14" t="s">
        <v>20</v>
      </c>
      <c r="D103" s="15">
        <v>0</v>
      </c>
      <c r="E103" s="15">
        <v>0</v>
      </c>
      <c r="F103" s="15">
        <f t="shared" si="10"/>
        <v>0</v>
      </c>
      <c r="G103" s="15">
        <v>0</v>
      </c>
      <c r="H103" s="15">
        <v>0</v>
      </c>
      <c r="I103" s="15">
        <f t="shared" si="11"/>
        <v>0</v>
      </c>
      <c r="J103" s="15">
        <f t="shared" si="12"/>
        <v>0</v>
      </c>
      <c r="K103" s="15">
        <f t="shared" si="12"/>
        <v>0</v>
      </c>
      <c r="L103" s="15">
        <f t="shared" si="12"/>
        <v>0</v>
      </c>
      <c r="M103" s="15">
        <v>0</v>
      </c>
      <c r="N103" s="15">
        <v>0</v>
      </c>
      <c r="O103" s="15">
        <v>0</v>
      </c>
      <c r="P103" s="15">
        <f t="shared" si="17"/>
        <v>0</v>
      </c>
      <c r="AH103" s="2"/>
      <c r="AI103" s="2"/>
      <c r="AJ103" s="2"/>
    </row>
    <row r="104" spans="1:36" s="4" customFormat="1" ht="17.100000000000001" customHeight="1">
      <c r="A104" s="63"/>
      <c r="B104" s="66"/>
      <c r="C104" s="16" t="s">
        <v>21</v>
      </c>
      <c r="D104" s="17">
        <v>0</v>
      </c>
      <c r="E104" s="17">
        <v>0</v>
      </c>
      <c r="F104" s="17">
        <f t="shared" ref="F104:F167" si="24">SUM(D104:E104)</f>
        <v>0</v>
      </c>
      <c r="G104" s="17">
        <v>0</v>
      </c>
      <c r="H104" s="17">
        <v>0</v>
      </c>
      <c r="I104" s="17">
        <f t="shared" si="11"/>
        <v>0</v>
      </c>
      <c r="J104" s="17">
        <f t="shared" ref="J104:L167" si="25">D104+G104</f>
        <v>0</v>
      </c>
      <c r="K104" s="17">
        <f t="shared" si="25"/>
        <v>0</v>
      </c>
      <c r="L104" s="17">
        <f t="shared" si="25"/>
        <v>0</v>
      </c>
      <c r="M104" s="17">
        <v>0</v>
      </c>
      <c r="N104" s="17">
        <v>0</v>
      </c>
      <c r="O104" s="17">
        <v>0</v>
      </c>
      <c r="P104" s="17">
        <f t="shared" si="17"/>
        <v>0</v>
      </c>
      <c r="AH104" s="2"/>
      <c r="AI104" s="2"/>
      <c r="AJ104" s="2"/>
    </row>
    <row r="105" spans="1:36" s="4" customFormat="1" ht="17.100000000000001" customHeight="1">
      <c r="A105" s="63"/>
      <c r="B105" s="66"/>
      <c r="C105" s="16" t="s">
        <v>22</v>
      </c>
      <c r="D105" s="17">
        <v>0</v>
      </c>
      <c r="E105" s="17">
        <v>0</v>
      </c>
      <c r="F105" s="17">
        <f t="shared" si="24"/>
        <v>0</v>
      </c>
      <c r="G105" s="17">
        <v>0</v>
      </c>
      <c r="H105" s="17">
        <v>0</v>
      </c>
      <c r="I105" s="17">
        <f t="shared" si="11"/>
        <v>0</v>
      </c>
      <c r="J105" s="17">
        <f t="shared" si="25"/>
        <v>0</v>
      </c>
      <c r="K105" s="17">
        <f t="shared" si="25"/>
        <v>0</v>
      </c>
      <c r="L105" s="17">
        <f t="shared" si="25"/>
        <v>0</v>
      </c>
      <c r="M105" s="17">
        <v>0</v>
      </c>
      <c r="N105" s="17">
        <v>0</v>
      </c>
      <c r="O105" s="17">
        <v>0</v>
      </c>
      <c r="P105" s="17">
        <f t="shared" si="17"/>
        <v>0</v>
      </c>
      <c r="AH105" s="2"/>
      <c r="AI105" s="2"/>
      <c r="AJ105" s="2"/>
    </row>
    <row r="106" spans="1:36" s="4" customFormat="1" ht="17.100000000000001" customHeight="1">
      <c r="A106" s="63"/>
      <c r="B106" s="66"/>
      <c r="C106" s="16" t="s">
        <v>15</v>
      </c>
      <c r="D106" s="17">
        <v>0</v>
      </c>
      <c r="E106" s="17">
        <v>0</v>
      </c>
      <c r="F106" s="17">
        <f t="shared" si="24"/>
        <v>0</v>
      </c>
      <c r="G106" s="17">
        <v>0</v>
      </c>
      <c r="H106" s="17">
        <v>0</v>
      </c>
      <c r="I106" s="17">
        <f t="shared" si="11"/>
        <v>0</v>
      </c>
      <c r="J106" s="17">
        <f t="shared" si="25"/>
        <v>0</v>
      </c>
      <c r="K106" s="17">
        <f t="shared" si="25"/>
        <v>0</v>
      </c>
      <c r="L106" s="17">
        <f t="shared" si="25"/>
        <v>0</v>
      </c>
      <c r="M106" s="17">
        <v>0</v>
      </c>
      <c r="N106" s="17">
        <v>0</v>
      </c>
      <c r="O106" s="17">
        <v>0</v>
      </c>
      <c r="P106" s="17">
        <f t="shared" si="17"/>
        <v>0</v>
      </c>
      <c r="AH106" s="2"/>
      <c r="AI106" s="2"/>
      <c r="AJ106" s="2"/>
    </row>
    <row r="107" spans="1:36" s="4" customFormat="1" ht="17.100000000000001" customHeight="1">
      <c r="A107" s="63"/>
      <c r="B107" s="66" t="s">
        <v>23</v>
      </c>
      <c r="C107" s="16" t="s">
        <v>20</v>
      </c>
      <c r="D107" s="18">
        <v>4800</v>
      </c>
      <c r="E107" s="18">
        <v>0</v>
      </c>
      <c r="F107" s="18">
        <v>4800</v>
      </c>
      <c r="G107" s="18">
        <v>25200</v>
      </c>
      <c r="H107" s="18">
        <v>7400</v>
      </c>
      <c r="I107" s="18">
        <v>32600</v>
      </c>
      <c r="J107" s="18">
        <v>30000</v>
      </c>
      <c r="K107" s="18">
        <v>7400</v>
      </c>
      <c r="L107" s="18">
        <v>37400</v>
      </c>
      <c r="M107" s="18">
        <v>0</v>
      </c>
      <c r="N107" s="18">
        <v>0</v>
      </c>
      <c r="O107" s="18">
        <v>0</v>
      </c>
      <c r="P107" s="18">
        <v>37400</v>
      </c>
      <c r="AH107" s="2"/>
      <c r="AI107" s="2"/>
      <c r="AJ107" s="2"/>
    </row>
    <row r="108" spans="1:36" s="4" customFormat="1" ht="17.100000000000001" customHeight="1">
      <c r="A108" s="63"/>
      <c r="B108" s="66"/>
      <c r="C108" s="16" t="s">
        <v>21</v>
      </c>
      <c r="D108" s="17">
        <v>0</v>
      </c>
      <c r="E108" s="17">
        <v>0</v>
      </c>
      <c r="F108" s="17">
        <f t="shared" si="24"/>
        <v>0</v>
      </c>
      <c r="G108" s="17">
        <v>0</v>
      </c>
      <c r="H108" s="17">
        <v>0</v>
      </c>
      <c r="I108" s="17">
        <f t="shared" si="11"/>
        <v>0</v>
      </c>
      <c r="J108" s="17">
        <f t="shared" si="25"/>
        <v>0</v>
      </c>
      <c r="K108" s="17">
        <f t="shared" si="25"/>
        <v>0</v>
      </c>
      <c r="L108" s="17">
        <f t="shared" si="25"/>
        <v>0</v>
      </c>
      <c r="M108" s="17">
        <v>0</v>
      </c>
      <c r="N108" s="17">
        <v>0</v>
      </c>
      <c r="O108" s="17">
        <v>0</v>
      </c>
      <c r="P108" s="17">
        <f t="shared" si="17"/>
        <v>0</v>
      </c>
      <c r="AH108" s="2"/>
      <c r="AI108" s="2"/>
      <c r="AJ108" s="2"/>
    </row>
    <row r="109" spans="1:36" s="4" customFormat="1" ht="17.100000000000001" customHeight="1">
      <c r="A109" s="63"/>
      <c r="B109" s="66"/>
      <c r="C109" s="16" t="s">
        <v>22</v>
      </c>
      <c r="D109" s="17">
        <v>0</v>
      </c>
      <c r="E109" s="17">
        <v>0</v>
      </c>
      <c r="F109" s="17">
        <f t="shared" si="24"/>
        <v>0</v>
      </c>
      <c r="G109" s="17">
        <v>0</v>
      </c>
      <c r="H109" s="17">
        <v>0</v>
      </c>
      <c r="I109" s="17">
        <f t="shared" si="11"/>
        <v>0</v>
      </c>
      <c r="J109" s="17">
        <f t="shared" si="25"/>
        <v>0</v>
      </c>
      <c r="K109" s="17">
        <f t="shared" si="25"/>
        <v>0</v>
      </c>
      <c r="L109" s="17">
        <f t="shared" si="25"/>
        <v>0</v>
      </c>
      <c r="M109" s="17">
        <v>0</v>
      </c>
      <c r="N109" s="17">
        <v>0</v>
      </c>
      <c r="O109" s="17">
        <v>0</v>
      </c>
      <c r="P109" s="17">
        <f t="shared" si="17"/>
        <v>0</v>
      </c>
      <c r="AH109" s="2"/>
      <c r="AI109" s="2"/>
      <c r="AJ109" s="2"/>
    </row>
    <row r="110" spans="1:36" s="4" customFormat="1" ht="17.100000000000001" customHeight="1">
      <c r="A110" s="63"/>
      <c r="B110" s="66"/>
      <c r="C110" s="16" t="s">
        <v>15</v>
      </c>
      <c r="D110" s="17">
        <f>SUM(D107:D109)</f>
        <v>4800</v>
      </c>
      <c r="E110" s="17">
        <f t="shared" ref="E110:P110" si="26">SUM(E107:E109)</f>
        <v>0</v>
      </c>
      <c r="F110" s="17">
        <f t="shared" si="26"/>
        <v>4800</v>
      </c>
      <c r="G110" s="17">
        <f t="shared" si="26"/>
        <v>25200</v>
      </c>
      <c r="H110" s="17">
        <f t="shared" si="26"/>
        <v>7400</v>
      </c>
      <c r="I110" s="17">
        <f t="shared" si="26"/>
        <v>32600</v>
      </c>
      <c r="J110" s="17">
        <f t="shared" si="26"/>
        <v>30000</v>
      </c>
      <c r="K110" s="17">
        <f t="shared" si="26"/>
        <v>7400</v>
      </c>
      <c r="L110" s="17">
        <f t="shared" si="26"/>
        <v>37400</v>
      </c>
      <c r="M110" s="17">
        <f t="shared" si="26"/>
        <v>0</v>
      </c>
      <c r="N110" s="17">
        <f t="shared" si="26"/>
        <v>0</v>
      </c>
      <c r="O110" s="17">
        <f t="shared" si="26"/>
        <v>0</v>
      </c>
      <c r="P110" s="17">
        <f t="shared" si="26"/>
        <v>37400</v>
      </c>
      <c r="AH110" s="2"/>
      <c r="AI110" s="2"/>
      <c r="AJ110" s="2"/>
    </row>
    <row r="111" spans="1:36" s="4" customFormat="1" ht="17.100000000000001" customHeight="1">
      <c r="A111" s="63"/>
      <c r="B111" s="66" t="s">
        <v>24</v>
      </c>
      <c r="C111" s="16" t="s">
        <v>20</v>
      </c>
      <c r="D111" s="18">
        <v>0</v>
      </c>
      <c r="E111" s="18">
        <v>0</v>
      </c>
      <c r="F111" s="18">
        <f t="shared" si="24"/>
        <v>0</v>
      </c>
      <c r="G111" s="18">
        <v>0</v>
      </c>
      <c r="H111" s="18">
        <v>0</v>
      </c>
      <c r="I111" s="18">
        <f t="shared" si="11"/>
        <v>0</v>
      </c>
      <c r="J111" s="18">
        <f t="shared" si="25"/>
        <v>0</v>
      </c>
      <c r="K111" s="18">
        <f t="shared" si="25"/>
        <v>0</v>
      </c>
      <c r="L111" s="18">
        <f t="shared" si="25"/>
        <v>0</v>
      </c>
      <c r="M111" s="18">
        <v>0</v>
      </c>
      <c r="N111" s="18">
        <v>0</v>
      </c>
      <c r="O111" s="18">
        <v>0</v>
      </c>
      <c r="P111" s="18">
        <f t="shared" si="17"/>
        <v>0</v>
      </c>
      <c r="AH111" s="2"/>
      <c r="AI111" s="2"/>
      <c r="AJ111" s="2"/>
    </row>
    <row r="112" spans="1:36" s="4" customFormat="1" ht="17.100000000000001" customHeight="1">
      <c r="A112" s="63"/>
      <c r="B112" s="66"/>
      <c r="C112" s="16" t="s">
        <v>21</v>
      </c>
      <c r="D112" s="17">
        <v>0</v>
      </c>
      <c r="E112" s="17">
        <v>0</v>
      </c>
      <c r="F112" s="17">
        <f t="shared" si="24"/>
        <v>0</v>
      </c>
      <c r="G112" s="17">
        <v>0</v>
      </c>
      <c r="H112" s="17">
        <v>0</v>
      </c>
      <c r="I112" s="17">
        <f t="shared" si="11"/>
        <v>0</v>
      </c>
      <c r="J112" s="17">
        <f t="shared" si="25"/>
        <v>0</v>
      </c>
      <c r="K112" s="17">
        <f t="shared" si="25"/>
        <v>0</v>
      </c>
      <c r="L112" s="17">
        <f t="shared" si="25"/>
        <v>0</v>
      </c>
      <c r="M112" s="17">
        <v>0</v>
      </c>
      <c r="N112" s="17">
        <v>0</v>
      </c>
      <c r="O112" s="17">
        <v>0</v>
      </c>
      <c r="P112" s="17">
        <f t="shared" si="17"/>
        <v>0</v>
      </c>
      <c r="AH112" s="2"/>
      <c r="AI112" s="2"/>
      <c r="AJ112" s="2"/>
    </row>
    <row r="113" spans="1:36" s="4" customFormat="1" ht="17.100000000000001" customHeight="1">
      <c r="A113" s="63"/>
      <c r="B113" s="66"/>
      <c r="C113" s="16" t="s">
        <v>22</v>
      </c>
      <c r="D113" s="17">
        <v>0</v>
      </c>
      <c r="E113" s="17">
        <v>0</v>
      </c>
      <c r="F113" s="17">
        <f t="shared" si="24"/>
        <v>0</v>
      </c>
      <c r="G113" s="17">
        <v>0</v>
      </c>
      <c r="H113" s="17">
        <v>0</v>
      </c>
      <c r="I113" s="17">
        <f t="shared" si="11"/>
        <v>0</v>
      </c>
      <c r="J113" s="17">
        <f t="shared" si="25"/>
        <v>0</v>
      </c>
      <c r="K113" s="17">
        <f t="shared" si="25"/>
        <v>0</v>
      </c>
      <c r="L113" s="17">
        <f t="shared" si="25"/>
        <v>0</v>
      </c>
      <c r="M113" s="17">
        <v>0</v>
      </c>
      <c r="N113" s="17">
        <v>0</v>
      </c>
      <c r="O113" s="17">
        <v>0</v>
      </c>
      <c r="P113" s="17">
        <f t="shared" si="17"/>
        <v>0</v>
      </c>
      <c r="AH113" s="2"/>
      <c r="AI113" s="2"/>
      <c r="AJ113" s="2"/>
    </row>
    <row r="114" spans="1:36" s="4" customFormat="1" ht="17.100000000000001" customHeight="1">
      <c r="A114" s="63"/>
      <c r="B114" s="66"/>
      <c r="C114" s="16" t="s">
        <v>15</v>
      </c>
      <c r="D114" s="17">
        <v>0</v>
      </c>
      <c r="E114" s="17">
        <v>0</v>
      </c>
      <c r="F114" s="17">
        <f t="shared" si="24"/>
        <v>0</v>
      </c>
      <c r="G114" s="17">
        <v>0</v>
      </c>
      <c r="H114" s="17">
        <v>0</v>
      </c>
      <c r="I114" s="17">
        <f t="shared" si="11"/>
        <v>0</v>
      </c>
      <c r="J114" s="17">
        <f t="shared" si="25"/>
        <v>0</v>
      </c>
      <c r="K114" s="17">
        <f t="shared" si="25"/>
        <v>0</v>
      </c>
      <c r="L114" s="17">
        <f t="shared" si="25"/>
        <v>0</v>
      </c>
      <c r="M114" s="17">
        <v>0</v>
      </c>
      <c r="N114" s="17">
        <v>0</v>
      </c>
      <c r="O114" s="17">
        <v>0</v>
      </c>
      <c r="P114" s="17">
        <f t="shared" si="17"/>
        <v>0</v>
      </c>
      <c r="AH114" s="2"/>
      <c r="AI114" s="2"/>
      <c r="AJ114" s="2"/>
    </row>
    <row r="115" spans="1:36" s="4" customFormat="1" ht="17.100000000000001" customHeight="1">
      <c r="A115" s="63"/>
      <c r="B115" s="66" t="s">
        <v>15</v>
      </c>
      <c r="C115" s="16" t="s">
        <v>20</v>
      </c>
      <c r="D115" s="17">
        <f>SUM(D103+D107+D111)</f>
        <v>4800</v>
      </c>
      <c r="E115" s="17">
        <f t="shared" ref="E115:O115" si="27">SUM(E103+E107+E111)</f>
        <v>0</v>
      </c>
      <c r="F115" s="17">
        <f t="shared" si="24"/>
        <v>4800</v>
      </c>
      <c r="G115" s="17">
        <f t="shared" si="27"/>
        <v>25200</v>
      </c>
      <c r="H115" s="17">
        <f t="shared" si="27"/>
        <v>7400</v>
      </c>
      <c r="I115" s="17">
        <f t="shared" si="11"/>
        <v>32600</v>
      </c>
      <c r="J115" s="17">
        <f t="shared" si="25"/>
        <v>30000</v>
      </c>
      <c r="K115" s="17">
        <f t="shared" si="25"/>
        <v>7400</v>
      </c>
      <c r="L115" s="17">
        <f t="shared" si="25"/>
        <v>37400</v>
      </c>
      <c r="M115" s="17">
        <f t="shared" si="27"/>
        <v>0</v>
      </c>
      <c r="N115" s="17">
        <f t="shared" si="27"/>
        <v>0</v>
      </c>
      <c r="O115" s="17">
        <f t="shared" si="27"/>
        <v>0</v>
      </c>
      <c r="P115" s="17">
        <f t="shared" si="17"/>
        <v>37400</v>
      </c>
      <c r="AH115" s="2"/>
      <c r="AI115" s="2"/>
      <c r="AJ115" s="2"/>
    </row>
    <row r="116" spans="1:36" s="4" customFormat="1" ht="17.100000000000001" customHeight="1">
      <c r="A116" s="63"/>
      <c r="B116" s="66"/>
      <c r="C116" s="16" t="s">
        <v>21</v>
      </c>
      <c r="D116" s="17">
        <f t="shared" ref="D116:O118" si="28">SUM(D104+D108+D112)</f>
        <v>0</v>
      </c>
      <c r="E116" s="17">
        <f t="shared" si="28"/>
        <v>0</v>
      </c>
      <c r="F116" s="17">
        <f t="shared" si="24"/>
        <v>0</v>
      </c>
      <c r="G116" s="17">
        <f t="shared" si="28"/>
        <v>0</v>
      </c>
      <c r="H116" s="17">
        <f t="shared" si="28"/>
        <v>0</v>
      </c>
      <c r="I116" s="17">
        <f t="shared" si="11"/>
        <v>0</v>
      </c>
      <c r="J116" s="17">
        <f t="shared" si="25"/>
        <v>0</v>
      </c>
      <c r="K116" s="17">
        <f t="shared" si="25"/>
        <v>0</v>
      </c>
      <c r="L116" s="17">
        <f t="shared" si="25"/>
        <v>0</v>
      </c>
      <c r="M116" s="17">
        <f t="shared" si="28"/>
        <v>0</v>
      </c>
      <c r="N116" s="17">
        <f t="shared" si="28"/>
        <v>0</v>
      </c>
      <c r="O116" s="17">
        <f t="shared" si="28"/>
        <v>0</v>
      </c>
      <c r="P116" s="17">
        <f t="shared" si="17"/>
        <v>0</v>
      </c>
      <c r="AH116" s="2"/>
      <c r="AI116" s="2"/>
      <c r="AJ116" s="2"/>
    </row>
    <row r="117" spans="1:36" s="4" customFormat="1" ht="17.100000000000001" customHeight="1">
      <c r="A117" s="63"/>
      <c r="B117" s="66"/>
      <c r="C117" s="16" t="s">
        <v>22</v>
      </c>
      <c r="D117" s="17">
        <f t="shared" si="28"/>
        <v>0</v>
      </c>
      <c r="E117" s="17">
        <f t="shared" si="28"/>
        <v>0</v>
      </c>
      <c r="F117" s="17">
        <f t="shared" si="24"/>
        <v>0</v>
      </c>
      <c r="G117" s="17">
        <f t="shared" si="28"/>
        <v>0</v>
      </c>
      <c r="H117" s="17">
        <f t="shared" si="28"/>
        <v>0</v>
      </c>
      <c r="I117" s="17">
        <f t="shared" si="11"/>
        <v>0</v>
      </c>
      <c r="J117" s="17">
        <f t="shared" si="25"/>
        <v>0</v>
      </c>
      <c r="K117" s="17">
        <f t="shared" si="25"/>
        <v>0</v>
      </c>
      <c r="L117" s="17">
        <f t="shared" si="25"/>
        <v>0</v>
      </c>
      <c r="M117" s="17">
        <f t="shared" si="28"/>
        <v>0</v>
      </c>
      <c r="N117" s="17">
        <f t="shared" si="28"/>
        <v>0</v>
      </c>
      <c r="O117" s="17">
        <f t="shared" si="28"/>
        <v>0</v>
      </c>
      <c r="P117" s="17">
        <f t="shared" si="17"/>
        <v>0</v>
      </c>
      <c r="AH117" s="2"/>
      <c r="AI117" s="2"/>
      <c r="AJ117" s="2"/>
    </row>
    <row r="118" spans="1:36" s="4" customFormat="1" ht="17.100000000000001" customHeight="1">
      <c r="A118" s="64"/>
      <c r="B118" s="67"/>
      <c r="C118" s="20" t="s">
        <v>15</v>
      </c>
      <c r="D118" s="21">
        <f>SUM(D106+D110+D114)</f>
        <v>4800</v>
      </c>
      <c r="E118" s="21">
        <f t="shared" si="28"/>
        <v>0</v>
      </c>
      <c r="F118" s="21">
        <f t="shared" si="24"/>
        <v>4800</v>
      </c>
      <c r="G118" s="21">
        <f t="shared" si="28"/>
        <v>25200</v>
      </c>
      <c r="H118" s="21">
        <f t="shared" si="28"/>
        <v>7400</v>
      </c>
      <c r="I118" s="21">
        <f t="shared" si="11"/>
        <v>32600</v>
      </c>
      <c r="J118" s="21">
        <f t="shared" si="25"/>
        <v>30000</v>
      </c>
      <c r="K118" s="21">
        <f t="shared" si="25"/>
        <v>7400</v>
      </c>
      <c r="L118" s="21">
        <f t="shared" si="25"/>
        <v>37400</v>
      </c>
      <c r="M118" s="21">
        <f t="shared" si="28"/>
        <v>0</v>
      </c>
      <c r="N118" s="21">
        <f t="shared" si="28"/>
        <v>0</v>
      </c>
      <c r="O118" s="21">
        <f t="shared" si="28"/>
        <v>0</v>
      </c>
      <c r="P118" s="21">
        <f t="shared" si="17"/>
        <v>37400</v>
      </c>
      <c r="AH118" s="2"/>
      <c r="AI118" s="2"/>
      <c r="AJ118" s="2"/>
    </row>
    <row r="119" spans="1:36" s="4" customFormat="1" ht="17.100000000000001" customHeight="1">
      <c r="A119" s="68" t="s">
        <v>31</v>
      </c>
      <c r="B119" s="69" t="s">
        <v>19</v>
      </c>
      <c r="C119" s="14" t="s">
        <v>20</v>
      </c>
      <c r="D119" s="15">
        <v>0</v>
      </c>
      <c r="E119" s="15">
        <v>0</v>
      </c>
      <c r="F119" s="15">
        <f t="shared" si="24"/>
        <v>0</v>
      </c>
      <c r="G119" s="15">
        <v>0</v>
      </c>
      <c r="H119" s="15">
        <v>0</v>
      </c>
      <c r="I119" s="15">
        <f t="shared" si="11"/>
        <v>0</v>
      </c>
      <c r="J119" s="15">
        <f t="shared" si="25"/>
        <v>0</v>
      </c>
      <c r="K119" s="15">
        <f t="shared" si="25"/>
        <v>0</v>
      </c>
      <c r="L119" s="15">
        <f t="shared" si="25"/>
        <v>0</v>
      </c>
      <c r="M119" s="15">
        <v>0</v>
      </c>
      <c r="N119" s="15">
        <v>0</v>
      </c>
      <c r="O119" s="15">
        <v>0</v>
      </c>
      <c r="P119" s="15">
        <f t="shared" si="17"/>
        <v>0</v>
      </c>
      <c r="AH119" s="2"/>
      <c r="AI119" s="2"/>
      <c r="AJ119" s="2"/>
    </row>
    <row r="120" spans="1:36" s="4" customFormat="1" ht="17.100000000000001" customHeight="1">
      <c r="A120" s="63"/>
      <c r="B120" s="66"/>
      <c r="C120" s="16" t="s">
        <v>21</v>
      </c>
      <c r="D120" s="17">
        <v>0</v>
      </c>
      <c r="E120" s="17">
        <v>0</v>
      </c>
      <c r="F120" s="17">
        <f t="shared" si="24"/>
        <v>0</v>
      </c>
      <c r="G120" s="17">
        <v>0</v>
      </c>
      <c r="H120" s="17">
        <v>0</v>
      </c>
      <c r="I120" s="17">
        <f t="shared" ref="I120:I182" si="29">SUM(G120:H120)</f>
        <v>0</v>
      </c>
      <c r="J120" s="17">
        <f t="shared" si="25"/>
        <v>0</v>
      </c>
      <c r="K120" s="17">
        <f t="shared" si="25"/>
        <v>0</v>
      </c>
      <c r="L120" s="17">
        <f t="shared" si="25"/>
        <v>0</v>
      </c>
      <c r="M120" s="17">
        <v>0</v>
      </c>
      <c r="N120" s="17">
        <v>0</v>
      </c>
      <c r="O120" s="17">
        <v>0</v>
      </c>
      <c r="P120" s="17">
        <f t="shared" si="17"/>
        <v>0</v>
      </c>
      <c r="AH120" s="2"/>
      <c r="AI120" s="2"/>
      <c r="AJ120" s="2"/>
    </row>
    <row r="121" spans="1:36" s="4" customFormat="1" ht="17.100000000000001" customHeight="1">
      <c r="A121" s="63"/>
      <c r="B121" s="66"/>
      <c r="C121" s="16" t="s">
        <v>22</v>
      </c>
      <c r="D121" s="17">
        <v>0</v>
      </c>
      <c r="E121" s="17">
        <v>0</v>
      </c>
      <c r="F121" s="17">
        <f t="shared" si="24"/>
        <v>0</v>
      </c>
      <c r="G121" s="17">
        <v>0</v>
      </c>
      <c r="H121" s="17">
        <v>0</v>
      </c>
      <c r="I121" s="17">
        <f t="shared" si="29"/>
        <v>0</v>
      </c>
      <c r="J121" s="17">
        <f t="shared" si="25"/>
        <v>0</v>
      </c>
      <c r="K121" s="17">
        <f t="shared" si="25"/>
        <v>0</v>
      </c>
      <c r="L121" s="17">
        <f t="shared" si="25"/>
        <v>0</v>
      </c>
      <c r="M121" s="17">
        <v>0</v>
      </c>
      <c r="N121" s="17">
        <v>0</v>
      </c>
      <c r="O121" s="17">
        <v>0</v>
      </c>
      <c r="P121" s="17">
        <f t="shared" si="17"/>
        <v>0</v>
      </c>
      <c r="AH121" s="2"/>
      <c r="AI121" s="2"/>
      <c r="AJ121" s="2"/>
    </row>
    <row r="122" spans="1:36" s="4" customFormat="1" ht="17.100000000000001" customHeight="1">
      <c r="A122" s="63"/>
      <c r="B122" s="66"/>
      <c r="C122" s="16" t="s">
        <v>15</v>
      </c>
      <c r="D122" s="17">
        <v>0</v>
      </c>
      <c r="E122" s="17">
        <v>0</v>
      </c>
      <c r="F122" s="17">
        <f t="shared" si="24"/>
        <v>0</v>
      </c>
      <c r="G122" s="17">
        <v>0</v>
      </c>
      <c r="H122" s="17">
        <v>0</v>
      </c>
      <c r="I122" s="17">
        <f t="shared" si="29"/>
        <v>0</v>
      </c>
      <c r="J122" s="17">
        <f t="shared" si="25"/>
        <v>0</v>
      </c>
      <c r="K122" s="17">
        <f t="shared" si="25"/>
        <v>0</v>
      </c>
      <c r="L122" s="17">
        <f t="shared" si="25"/>
        <v>0</v>
      </c>
      <c r="M122" s="17">
        <v>0</v>
      </c>
      <c r="N122" s="17">
        <v>0</v>
      </c>
      <c r="O122" s="17">
        <v>0</v>
      </c>
      <c r="P122" s="17">
        <f t="shared" si="17"/>
        <v>0</v>
      </c>
      <c r="AH122" s="2"/>
      <c r="AI122" s="2"/>
      <c r="AJ122" s="2"/>
    </row>
    <row r="123" spans="1:36" s="4" customFormat="1" ht="17.100000000000001" customHeight="1">
      <c r="A123" s="63"/>
      <c r="B123" s="66" t="s">
        <v>23</v>
      </c>
      <c r="C123" s="16" t="s">
        <v>20</v>
      </c>
      <c r="D123" s="18">
        <v>33000</v>
      </c>
      <c r="E123" s="18">
        <v>0</v>
      </c>
      <c r="F123" s="18">
        <v>33000</v>
      </c>
      <c r="G123" s="18">
        <v>124800</v>
      </c>
      <c r="H123" s="18">
        <v>0</v>
      </c>
      <c r="I123" s="18">
        <v>124800</v>
      </c>
      <c r="J123" s="18">
        <v>157800</v>
      </c>
      <c r="K123" s="18">
        <v>0</v>
      </c>
      <c r="L123" s="18">
        <v>157800</v>
      </c>
      <c r="M123" s="18">
        <v>900</v>
      </c>
      <c r="N123" s="18">
        <v>0</v>
      </c>
      <c r="O123" s="18">
        <v>900</v>
      </c>
      <c r="P123" s="18">
        <v>158700</v>
      </c>
      <c r="AH123" s="2"/>
      <c r="AI123" s="2"/>
      <c r="AJ123" s="2"/>
    </row>
    <row r="124" spans="1:36" s="4" customFormat="1" ht="17.100000000000001" customHeight="1">
      <c r="A124" s="63"/>
      <c r="B124" s="66"/>
      <c r="C124" s="16" t="s">
        <v>21</v>
      </c>
      <c r="D124" s="17">
        <v>0</v>
      </c>
      <c r="E124" s="17">
        <v>0</v>
      </c>
      <c r="F124" s="17">
        <f t="shared" si="24"/>
        <v>0</v>
      </c>
      <c r="G124" s="17"/>
      <c r="H124" s="17">
        <v>0</v>
      </c>
      <c r="I124" s="17">
        <f t="shared" si="29"/>
        <v>0</v>
      </c>
      <c r="J124" s="17">
        <f t="shared" si="25"/>
        <v>0</v>
      </c>
      <c r="K124" s="17">
        <f t="shared" si="25"/>
        <v>0</v>
      </c>
      <c r="L124" s="17">
        <f t="shared" si="25"/>
        <v>0</v>
      </c>
      <c r="M124" s="17"/>
      <c r="N124" s="17">
        <v>0</v>
      </c>
      <c r="O124" s="17"/>
      <c r="P124" s="17">
        <f t="shared" si="17"/>
        <v>0</v>
      </c>
      <c r="AH124" s="2"/>
      <c r="AI124" s="2"/>
      <c r="AJ124" s="2"/>
    </row>
    <row r="125" spans="1:36" s="4" customFormat="1" ht="17.100000000000001" customHeight="1">
      <c r="A125" s="63"/>
      <c r="B125" s="66"/>
      <c r="C125" s="16" t="s">
        <v>22</v>
      </c>
      <c r="D125" s="17">
        <v>0</v>
      </c>
      <c r="E125" s="17">
        <v>0</v>
      </c>
      <c r="F125" s="17">
        <f t="shared" si="24"/>
        <v>0</v>
      </c>
      <c r="G125" s="17">
        <v>0</v>
      </c>
      <c r="H125" s="17">
        <v>0</v>
      </c>
      <c r="I125" s="17">
        <f t="shared" si="29"/>
        <v>0</v>
      </c>
      <c r="J125" s="17">
        <f t="shared" si="25"/>
        <v>0</v>
      </c>
      <c r="K125" s="17">
        <f t="shared" si="25"/>
        <v>0</v>
      </c>
      <c r="L125" s="17">
        <f t="shared" si="25"/>
        <v>0</v>
      </c>
      <c r="M125" s="17">
        <v>0</v>
      </c>
      <c r="N125" s="17">
        <v>0</v>
      </c>
      <c r="O125" s="17">
        <v>0</v>
      </c>
      <c r="P125" s="17">
        <f t="shared" si="17"/>
        <v>0</v>
      </c>
      <c r="AH125" s="2"/>
      <c r="AI125" s="2"/>
      <c r="AJ125" s="2"/>
    </row>
    <row r="126" spans="1:36" s="4" customFormat="1" ht="17.100000000000001" customHeight="1">
      <c r="A126" s="63"/>
      <c r="B126" s="66"/>
      <c r="C126" s="16" t="s">
        <v>15</v>
      </c>
      <c r="D126" s="17">
        <f>SUM(D123:D125)</f>
        <v>33000</v>
      </c>
      <c r="E126" s="17">
        <f t="shared" ref="E126:P126" si="30">SUM(E123:E125)</f>
        <v>0</v>
      </c>
      <c r="F126" s="17">
        <f t="shared" si="30"/>
        <v>33000</v>
      </c>
      <c r="G126" s="17">
        <f t="shared" si="30"/>
        <v>124800</v>
      </c>
      <c r="H126" s="17">
        <f t="shared" si="30"/>
        <v>0</v>
      </c>
      <c r="I126" s="17">
        <f t="shared" si="30"/>
        <v>124800</v>
      </c>
      <c r="J126" s="17">
        <f t="shared" si="30"/>
        <v>157800</v>
      </c>
      <c r="K126" s="17">
        <f t="shared" si="30"/>
        <v>0</v>
      </c>
      <c r="L126" s="17">
        <f t="shared" si="30"/>
        <v>157800</v>
      </c>
      <c r="M126" s="17">
        <f t="shared" si="30"/>
        <v>900</v>
      </c>
      <c r="N126" s="17">
        <f t="shared" si="30"/>
        <v>0</v>
      </c>
      <c r="O126" s="17">
        <f t="shared" si="30"/>
        <v>900</v>
      </c>
      <c r="P126" s="17">
        <f t="shared" si="30"/>
        <v>158700</v>
      </c>
      <c r="AH126" s="2"/>
      <c r="AI126" s="2"/>
      <c r="AJ126" s="2"/>
    </row>
    <row r="127" spans="1:36" s="4" customFormat="1" ht="17.100000000000001" customHeight="1">
      <c r="A127" s="63"/>
      <c r="B127" s="66" t="s">
        <v>24</v>
      </c>
      <c r="C127" s="16" t="s">
        <v>20</v>
      </c>
      <c r="D127" s="18">
        <v>0</v>
      </c>
      <c r="E127" s="18">
        <v>0</v>
      </c>
      <c r="F127" s="18">
        <f t="shared" si="24"/>
        <v>0</v>
      </c>
      <c r="G127" s="18">
        <v>0</v>
      </c>
      <c r="H127" s="18">
        <v>0</v>
      </c>
      <c r="I127" s="18">
        <f t="shared" si="29"/>
        <v>0</v>
      </c>
      <c r="J127" s="18">
        <f t="shared" si="25"/>
        <v>0</v>
      </c>
      <c r="K127" s="18">
        <f t="shared" si="25"/>
        <v>0</v>
      </c>
      <c r="L127" s="18">
        <f t="shared" si="25"/>
        <v>0</v>
      </c>
      <c r="M127" s="18">
        <v>0</v>
      </c>
      <c r="N127" s="18">
        <v>0</v>
      </c>
      <c r="O127" s="18">
        <v>0</v>
      </c>
      <c r="P127" s="18">
        <f t="shared" si="17"/>
        <v>0</v>
      </c>
      <c r="AH127" s="2"/>
      <c r="AI127" s="2"/>
      <c r="AJ127" s="2"/>
    </row>
    <row r="128" spans="1:36" s="4" customFormat="1" ht="17.100000000000001" customHeight="1">
      <c r="A128" s="63"/>
      <c r="B128" s="66"/>
      <c r="C128" s="16" t="s">
        <v>21</v>
      </c>
      <c r="D128" s="17">
        <v>0</v>
      </c>
      <c r="E128" s="17">
        <v>0</v>
      </c>
      <c r="F128" s="17">
        <f t="shared" si="24"/>
        <v>0</v>
      </c>
      <c r="G128" s="17">
        <v>0</v>
      </c>
      <c r="H128" s="17">
        <v>0</v>
      </c>
      <c r="I128" s="17">
        <f t="shared" si="29"/>
        <v>0</v>
      </c>
      <c r="J128" s="17">
        <f t="shared" si="25"/>
        <v>0</v>
      </c>
      <c r="K128" s="17">
        <f t="shared" si="25"/>
        <v>0</v>
      </c>
      <c r="L128" s="17">
        <f t="shared" si="25"/>
        <v>0</v>
      </c>
      <c r="M128" s="17">
        <v>0</v>
      </c>
      <c r="N128" s="17">
        <v>0</v>
      </c>
      <c r="O128" s="17">
        <v>0</v>
      </c>
      <c r="P128" s="17">
        <f t="shared" si="17"/>
        <v>0</v>
      </c>
      <c r="AH128" s="2"/>
      <c r="AI128" s="2"/>
      <c r="AJ128" s="2"/>
    </row>
    <row r="129" spans="1:36" s="4" customFormat="1" ht="17.100000000000001" customHeight="1">
      <c r="A129" s="63"/>
      <c r="B129" s="66"/>
      <c r="C129" s="16" t="s">
        <v>22</v>
      </c>
      <c r="D129" s="17">
        <v>0</v>
      </c>
      <c r="E129" s="17">
        <v>0</v>
      </c>
      <c r="F129" s="17">
        <f t="shared" si="24"/>
        <v>0</v>
      </c>
      <c r="G129" s="17">
        <v>0</v>
      </c>
      <c r="H129" s="17">
        <v>0</v>
      </c>
      <c r="I129" s="17">
        <f t="shared" si="29"/>
        <v>0</v>
      </c>
      <c r="J129" s="17">
        <f t="shared" si="25"/>
        <v>0</v>
      </c>
      <c r="K129" s="17">
        <f t="shared" si="25"/>
        <v>0</v>
      </c>
      <c r="L129" s="17">
        <f t="shared" si="25"/>
        <v>0</v>
      </c>
      <c r="M129" s="17">
        <v>0</v>
      </c>
      <c r="N129" s="17">
        <v>0</v>
      </c>
      <c r="O129" s="17">
        <v>0</v>
      </c>
      <c r="P129" s="17">
        <f t="shared" si="17"/>
        <v>0</v>
      </c>
      <c r="AH129" s="2"/>
      <c r="AI129" s="2"/>
      <c r="AJ129" s="2"/>
    </row>
    <row r="130" spans="1:36" s="4" customFormat="1" ht="17.100000000000001" customHeight="1">
      <c r="A130" s="63"/>
      <c r="B130" s="66"/>
      <c r="C130" s="16" t="s">
        <v>15</v>
      </c>
      <c r="D130" s="17">
        <v>0</v>
      </c>
      <c r="E130" s="17">
        <v>0</v>
      </c>
      <c r="F130" s="17">
        <f t="shared" si="24"/>
        <v>0</v>
      </c>
      <c r="G130" s="17">
        <v>0</v>
      </c>
      <c r="H130" s="17">
        <v>0</v>
      </c>
      <c r="I130" s="17">
        <f t="shared" si="29"/>
        <v>0</v>
      </c>
      <c r="J130" s="17">
        <f t="shared" si="25"/>
        <v>0</v>
      </c>
      <c r="K130" s="17">
        <f t="shared" si="25"/>
        <v>0</v>
      </c>
      <c r="L130" s="17">
        <f t="shared" si="25"/>
        <v>0</v>
      </c>
      <c r="M130" s="17">
        <v>0</v>
      </c>
      <c r="N130" s="17">
        <v>0</v>
      </c>
      <c r="O130" s="17">
        <v>0</v>
      </c>
      <c r="P130" s="17">
        <f t="shared" si="17"/>
        <v>0</v>
      </c>
      <c r="AH130" s="2"/>
      <c r="AI130" s="2"/>
      <c r="AJ130" s="2"/>
    </row>
    <row r="131" spans="1:36" s="4" customFormat="1" ht="17.100000000000001" customHeight="1">
      <c r="A131" s="63"/>
      <c r="B131" s="66" t="s">
        <v>15</v>
      </c>
      <c r="C131" s="16" t="s">
        <v>20</v>
      </c>
      <c r="D131" s="17">
        <f>SUM(D119+D123+D127)</f>
        <v>33000</v>
      </c>
      <c r="E131" s="17">
        <f t="shared" ref="E131:O131" si="31">SUM(E119+E123+E127)</f>
        <v>0</v>
      </c>
      <c r="F131" s="17">
        <f t="shared" si="24"/>
        <v>33000</v>
      </c>
      <c r="G131" s="17">
        <f t="shared" si="31"/>
        <v>124800</v>
      </c>
      <c r="H131" s="17">
        <f t="shared" si="31"/>
        <v>0</v>
      </c>
      <c r="I131" s="17">
        <f t="shared" si="29"/>
        <v>124800</v>
      </c>
      <c r="J131" s="17">
        <f t="shared" si="25"/>
        <v>157800</v>
      </c>
      <c r="K131" s="17">
        <f t="shared" si="25"/>
        <v>0</v>
      </c>
      <c r="L131" s="17">
        <f t="shared" si="25"/>
        <v>157800</v>
      </c>
      <c r="M131" s="17">
        <f t="shared" si="31"/>
        <v>900</v>
      </c>
      <c r="N131" s="17">
        <f t="shared" si="31"/>
        <v>0</v>
      </c>
      <c r="O131" s="17">
        <f t="shared" si="31"/>
        <v>900</v>
      </c>
      <c r="P131" s="17">
        <f t="shared" si="17"/>
        <v>158700</v>
      </c>
      <c r="AH131" s="2"/>
      <c r="AI131" s="2"/>
      <c r="AJ131" s="2"/>
    </row>
    <row r="132" spans="1:36" s="4" customFormat="1" ht="17.100000000000001" customHeight="1">
      <c r="A132" s="63"/>
      <c r="B132" s="66"/>
      <c r="C132" s="16" t="s">
        <v>21</v>
      </c>
      <c r="D132" s="17">
        <f t="shared" ref="D132:O134" si="32">SUM(D120+D124+D128)</f>
        <v>0</v>
      </c>
      <c r="E132" s="17">
        <f t="shared" si="32"/>
        <v>0</v>
      </c>
      <c r="F132" s="17">
        <f t="shared" si="24"/>
        <v>0</v>
      </c>
      <c r="G132" s="17">
        <f t="shared" si="32"/>
        <v>0</v>
      </c>
      <c r="H132" s="17">
        <f t="shared" si="32"/>
        <v>0</v>
      </c>
      <c r="I132" s="17">
        <f t="shared" si="29"/>
        <v>0</v>
      </c>
      <c r="J132" s="17">
        <f t="shared" si="25"/>
        <v>0</v>
      </c>
      <c r="K132" s="17">
        <f t="shared" si="25"/>
        <v>0</v>
      </c>
      <c r="L132" s="17">
        <f t="shared" si="25"/>
        <v>0</v>
      </c>
      <c r="M132" s="17">
        <f t="shared" si="32"/>
        <v>0</v>
      </c>
      <c r="N132" s="17">
        <f t="shared" si="32"/>
        <v>0</v>
      </c>
      <c r="O132" s="17">
        <f t="shared" si="32"/>
        <v>0</v>
      </c>
      <c r="P132" s="17">
        <f t="shared" si="17"/>
        <v>0</v>
      </c>
      <c r="AH132" s="2"/>
      <c r="AI132" s="2"/>
      <c r="AJ132" s="2"/>
    </row>
    <row r="133" spans="1:36" s="4" customFormat="1" ht="17.100000000000001" customHeight="1">
      <c r="A133" s="63"/>
      <c r="B133" s="66"/>
      <c r="C133" s="16" t="s">
        <v>22</v>
      </c>
      <c r="D133" s="17">
        <f t="shared" si="32"/>
        <v>0</v>
      </c>
      <c r="E133" s="17">
        <f t="shared" si="32"/>
        <v>0</v>
      </c>
      <c r="F133" s="17">
        <f t="shared" si="24"/>
        <v>0</v>
      </c>
      <c r="G133" s="17">
        <f t="shared" si="32"/>
        <v>0</v>
      </c>
      <c r="H133" s="17">
        <f t="shared" si="32"/>
        <v>0</v>
      </c>
      <c r="I133" s="17">
        <f t="shared" si="29"/>
        <v>0</v>
      </c>
      <c r="J133" s="17">
        <f t="shared" si="25"/>
        <v>0</v>
      </c>
      <c r="K133" s="17">
        <f t="shared" si="25"/>
        <v>0</v>
      </c>
      <c r="L133" s="17">
        <f t="shared" si="25"/>
        <v>0</v>
      </c>
      <c r="M133" s="17">
        <f t="shared" si="32"/>
        <v>0</v>
      </c>
      <c r="N133" s="17">
        <f t="shared" si="32"/>
        <v>0</v>
      </c>
      <c r="O133" s="17">
        <f t="shared" si="32"/>
        <v>0</v>
      </c>
      <c r="P133" s="17">
        <f t="shared" si="17"/>
        <v>0</v>
      </c>
      <c r="AH133" s="2"/>
      <c r="AI133" s="2"/>
      <c r="AJ133" s="2"/>
    </row>
    <row r="134" spans="1:36" s="4" customFormat="1" ht="17.100000000000001" customHeight="1">
      <c r="A134" s="64"/>
      <c r="B134" s="67"/>
      <c r="C134" s="20" t="s">
        <v>15</v>
      </c>
      <c r="D134" s="21">
        <f>SUM(D122+D126+D130)</f>
        <v>33000</v>
      </c>
      <c r="E134" s="21">
        <f t="shared" si="32"/>
        <v>0</v>
      </c>
      <c r="F134" s="21">
        <f t="shared" si="24"/>
        <v>33000</v>
      </c>
      <c r="G134" s="21">
        <f t="shared" si="32"/>
        <v>124800</v>
      </c>
      <c r="H134" s="21">
        <f t="shared" si="32"/>
        <v>0</v>
      </c>
      <c r="I134" s="21">
        <f t="shared" si="29"/>
        <v>124800</v>
      </c>
      <c r="J134" s="21">
        <f t="shared" si="25"/>
        <v>157800</v>
      </c>
      <c r="K134" s="21">
        <f t="shared" si="25"/>
        <v>0</v>
      </c>
      <c r="L134" s="21">
        <f t="shared" si="25"/>
        <v>157800</v>
      </c>
      <c r="M134" s="21">
        <f t="shared" si="32"/>
        <v>900</v>
      </c>
      <c r="N134" s="21">
        <f t="shared" si="32"/>
        <v>0</v>
      </c>
      <c r="O134" s="21">
        <f t="shared" si="32"/>
        <v>900</v>
      </c>
      <c r="P134" s="21">
        <f t="shared" si="17"/>
        <v>158700</v>
      </c>
      <c r="AH134" s="2"/>
      <c r="AI134" s="2"/>
      <c r="AJ134" s="2"/>
    </row>
    <row r="135" spans="1:36" s="4" customFormat="1" ht="17.100000000000001" customHeight="1">
      <c r="A135" s="68" t="s">
        <v>32</v>
      </c>
      <c r="B135" s="69" t="s">
        <v>19</v>
      </c>
      <c r="C135" s="14" t="s">
        <v>20</v>
      </c>
      <c r="D135" s="15">
        <v>0</v>
      </c>
      <c r="E135" s="15">
        <v>0</v>
      </c>
      <c r="F135" s="15">
        <f t="shared" si="24"/>
        <v>0</v>
      </c>
      <c r="G135" s="15">
        <v>0</v>
      </c>
      <c r="H135" s="15">
        <v>0</v>
      </c>
      <c r="I135" s="15">
        <f t="shared" si="29"/>
        <v>0</v>
      </c>
      <c r="J135" s="15">
        <f t="shared" si="25"/>
        <v>0</v>
      </c>
      <c r="K135" s="15">
        <f t="shared" si="25"/>
        <v>0</v>
      </c>
      <c r="L135" s="15">
        <f t="shared" si="25"/>
        <v>0</v>
      </c>
      <c r="M135" s="15">
        <v>0</v>
      </c>
      <c r="N135" s="15">
        <v>0</v>
      </c>
      <c r="O135" s="15">
        <v>0</v>
      </c>
      <c r="P135" s="15">
        <f t="shared" si="17"/>
        <v>0</v>
      </c>
      <c r="AH135" s="2"/>
      <c r="AI135" s="2"/>
      <c r="AJ135" s="2"/>
    </row>
    <row r="136" spans="1:36" s="4" customFormat="1" ht="17.100000000000001" customHeight="1">
      <c r="A136" s="63"/>
      <c r="B136" s="66"/>
      <c r="C136" s="16" t="s">
        <v>21</v>
      </c>
      <c r="D136" s="17">
        <v>0</v>
      </c>
      <c r="E136" s="17">
        <v>0</v>
      </c>
      <c r="F136" s="17">
        <f t="shared" si="24"/>
        <v>0</v>
      </c>
      <c r="G136" s="17">
        <v>0</v>
      </c>
      <c r="H136" s="17">
        <v>0</v>
      </c>
      <c r="I136" s="17">
        <f t="shared" si="29"/>
        <v>0</v>
      </c>
      <c r="J136" s="17">
        <f t="shared" si="25"/>
        <v>0</v>
      </c>
      <c r="K136" s="17">
        <f t="shared" si="25"/>
        <v>0</v>
      </c>
      <c r="L136" s="17">
        <f t="shared" si="25"/>
        <v>0</v>
      </c>
      <c r="M136" s="17">
        <v>0</v>
      </c>
      <c r="N136" s="17">
        <v>0</v>
      </c>
      <c r="O136" s="17">
        <v>0</v>
      </c>
      <c r="P136" s="17">
        <f t="shared" ref="P136:P182" si="33">L136+O136</f>
        <v>0</v>
      </c>
      <c r="AH136" s="2"/>
      <c r="AI136" s="2"/>
      <c r="AJ136" s="2"/>
    </row>
    <row r="137" spans="1:36" s="4" customFormat="1" ht="17.100000000000001" customHeight="1">
      <c r="A137" s="63"/>
      <c r="B137" s="66"/>
      <c r="C137" s="16" t="s">
        <v>22</v>
      </c>
      <c r="D137" s="17">
        <v>0</v>
      </c>
      <c r="E137" s="17">
        <v>0</v>
      </c>
      <c r="F137" s="17">
        <f t="shared" si="24"/>
        <v>0</v>
      </c>
      <c r="G137" s="17">
        <v>0</v>
      </c>
      <c r="H137" s="17">
        <v>0</v>
      </c>
      <c r="I137" s="17">
        <f t="shared" si="29"/>
        <v>0</v>
      </c>
      <c r="J137" s="17">
        <f t="shared" si="25"/>
        <v>0</v>
      </c>
      <c r="K137" s="17">
        <f t="shared" si="25"/>
        <v>0</v>
      </c>
      <c r="L137" s="17">
        <f t="shared" si="25"/>
        <v>0</v>
      </c>
      <c r="M137" s="17">
        <v>0</v>
      </c>
      <c r="N137" s="17">
        <v>0</v>
      </c>
      <c r="O137" s="17">
        <v>0</v>
      </c>
      <c r="P137" s="17">
        <f t="shared" si="33"/>
        <v>0</v>
      </c>
      <c r="AH137" s="2"/>
      <c r="AI137" s="2"/>
      <c r="AJ137" s="2"/>
    </row>
    <row r="138" spans="1:36" s="4" customFormat="1" ht="17.100000000000001" customHeight="1">
      <c r="A138" s="63"/>
      <c r="B138" s="66"/>
      <c r="C138" s="16" t="s">
        <v>15</v>
      </c>
      <c r="D138" s="17">
        <v>0</v>
      </c>
      <c r="E138" s="17">
        <v>0</v>
      </c>
      <c r="F138" s="17">
        <f t="shared" si="24"/>
        <v>0</v>
      </c>
      <c r="G138" s="17">
        <v>0</v>
      </c>
      <c r="H138" s="17">
        <v>0</v>
      </c>
      <c r="I138" s="17">
        <f t="shared" si="29"/>
        <v>0</v>
      </c>
      <c r="J138" s="17">
        <f t="shared" si="25"/>
        <v>0</v>
      </c>
      <c r="K138" s="17">
        <f t="shared" si="25"/>
        <v>0</v>
      </c>
      <c r="L138" s="17">
        <f t="shared" si="25"/>
        <v>0</v>
      </c>
      <c r="M138" s="17">
        <v>0</v>
      </c>
      <c r="N138" s="17">
        <v>0</v>
      </c>
      <c r="O138" s="17">
        <v>0</v>
      </c>
      <c r="P138" s="17">
        <f t="shared" si="33"/>
        <v>0</v>
      </c>
      <c r="AH138" s="2"/>
      <c r="AI138" s="2"/>
      <c r="AJ138" s="2"/>
    </row>
    <row r="139" spans="1:36" s="4" customFormat="1" ht="17.100000000000001" customHeight="1">
      <c r="A139" s="63"/>
      <c r="B139" s="66" t="s">
        <v>23</v>
      </c>
      <c r="C139" s="16" t="s">
        <v>20</v>
      </c>
      <c r="D139" s="18">
        <v>49500</v>
      </c>
      <c r="E139" s="18">
        <v>0</v>
      </c>
      <c r="F139" s="18">
        <v>49500</v>
      </c>
      <c r="G139" s="18">
        <v>37200</v>
      </c>
      <c r="H139" s="18">
        <v>0</v>
      </c>
      <c r="I139" s="18">
        <v>37200</v>
      </c>
      <c r="J139" s="18">
        <v>86700</v>
      </c>
      <c r="K139" s="18">
        <v>0</v>
      </c>
      <c r="L139" s="18">
        <v>86700</v>
      </c>
      <c r="M139" s="18">
        <v>0</v>
      </c>
      <c r="N139" s="18">
        <v>0</v>
      </c>
      <c r="O139" s="18">
        <v>0</v>
      </c>
      <c r="P139" s="18">
        <v>86700</v>
      </c>
      <c r="AH139" s="2"/>
      <c r="AI139" s="2"/>
      <c r="AJ139" s="2"/>
    </row>
    <row r="140" spans="1:36" s="4" customFormat="1" ht="17.100000000000001" customHeight="1">
      <c r="A140" s="63"/>
      <c r="B140" s="66"/>
      <c r="C140" s="16" t="s">
        <v>21</v>
      </c>
      <c r="D140" s="17">
        <v>0</v>
      </c>
      <c r="E140" s="17">
        <v>0</v>
      </c>
      <c r="F140" s="17">
        <f t="shared" si="24"/>
        <v>0</v>
      </c>
      <c r="G140" s="17">
        <v>0</v>
      </c>
      <c r="H140" s="17">
        <v>0</v>
      </c>
      <c r="I140" s="17">
        <f t="shared" si="29"/>
        <v>0</v>
      </c>
      <c r="J140" s="17">
        <f t="shared" si="25"/>
        <v>0</v>
      </c>
      <c r="K140" s="17">
        <f t="shared" si="25"/>
        <v>0</v>
      </c>
      <c r="L140" s="17">
        <f t="shared" si="25"/>
        <v>0</v>
      </c>
      <c r="M140" s="17">
        <v>0</v>
      </c>
      <c r="N140" s="17">
        <v>0</v>
      </c>
      <c r="O140" s="17">
        <v>0</v>
      </c>
      <c r="P140" s="17">
        <f t="shared" si="33"/>
        <v>0</v>
      </c>
      <c r="AH140" s="2"/>
      <c r="AI140" s="2"/>
      <c r="AJ140" s="2"/>
    </row>
    <row r="141" spans="1:36" s="4" customFormat="1" ht="17.100000000000001" customHeight="1">
      <c r="A141" s="63"/>
      <c r="B141" s="66"/>
      <c r="C141" s="16" t="s">
        <v>22</v>
      </c>
      <c r="D141" s="17">
        <v>0</v>
      </c>
      <c r="E141" s="17">
        <v>0</v>
      </c>
      <c r="F141" s="17">
        <v>0</v>
      </c>
      <c r="G141" s="17">
        <v>29400</v>
      </c>
      <c r="H141" s="17">
        <v>0</v>
      </c>
      <c r="I141" s="17">
        <v>29400</v>
      </c>
      <c r="J141" s="17">
        <v>29400</v>
      </c>
      <c r="K141" s="17">
        <v>0</v>
      </c>
      <c r="L141" s="17">
        <v>29400</v>
      </c>
      <c r="M141" s="17">
        <v>0</v>
      </c>
      <c r="N141" s="17">
        <v>0</v>
      </c>
      <c r="O141" s="17">
        <v>0</v>
      </c>
      <c r="P141" s="17">
        <v>29400</v>
      </c>
      <c r="AH141" s="2"/>
      <c r="AI141" s="2"/>
      <c r="AJ141" s="2"/>
    </row>
    <row r="142" spans="1:36" s="4" customFormat="1" ht="17.100000000000001" customHeight="1">
      <c r="A142" s="63"/>
      <c r="B142" s="66"/>
      <c r="C142" s="16" t="s">
        <v>15</v>
      </c>
      <c r="D142" s="17">
        <f>SUM(D139:D141)</f>
        <v>49500</v>
      </c>
      <c r="E142" s="17">
        <f t="shared" ref="E142:P142" si="34">SUM(E139:E141)</f>
        <v>0</v>
      </c>
      <c r="F142" s="17">
        <f t="shared" si="34"/>
        <v>49500</v>
      </c>
      <c r="G142" s="17">
        <f t="shared" si="34"/>
        <v>66600</v>
      </c>
      <c r="H142" s="17">
        <f t="shared" si="34"/>
        <v>0</v>
      </c>
      <c r="I142" s="17">
        <f t="shared" si="34"/>
        <v>66600</v>
      </c>
      <c r="J142" s="17">
        <f t="shared" si="34"/>
        <v>116100</v>
      </c>
      <c r="K142" s="17">
        <f t="shared" si="34"/>
        <v>0</v>
      </c>
      <c r="L142" s="17">
        <f t="shared" si="34"/>
        <v>116100</v>
      </c>
      <c r="M142" s="17">
        <f t="shared" si="34"/>
        <v>0</v>
      </c>
      <c r="N142" s="17">
        <f t="shared" si="34"/>
        <v>0</v>
      </c>
      <c r="O142" s="17">
        <f t="shared" si="34"/>
        <v>0</v>
      </c>
      <c r="P142" s="17">
        <f t="shared" si="34"/>
        <v>116100</v>
      </c>
      <c r="AH142" s="2"/>
      <c r="AI142" s="2"/>
      <c r="AJ142" s="2"/>
    </row>
    <row r="143" spans="1:36" s="4" customFormat="1" ht="17.100000000000001" customHeight="1">
      <c r="A143" s="63"/>
      <c r="B143" s="66" t="s">
        <v>24</v>
      </c>
      <c r="C143" s="16" t="s">
        <v>20</v>
      </c>
      <c r="D143" s="18">
        <v>0</v>
      </c>
      <c r="E143" s="18">
        <v>0</v>
      </c>
      <c r="F143" s="18">
        <f t="shared" si="24"/>
        <v>0</v>
      </c>
      <c r="G143" s="18">
        <v>0</v>
      </c>
      <c r="H143" s="18">
        <v>0</v>
      </c>
      <c r="I143" s="18">
        <f t="shared" si="29"/>
        <v>0</v>
      </c>
      <c r="J143" s="18">
        <f t="shared" si="25"/>
        <v>0</v>
      </c>
      <c r="K143" s="18">
        <f t="shared" si="25"/>
        <v>0</v>
      </c>
      <c r="L143" s="18">
        <f t="shared" si="25"/>
        <v>0</v>
      </c>
      <c r="M143" s="18">
        <v>0</v>
      </c>
      <c r="N143" s="18">
        <v>0</v>
      </c>
      <c r="O143" s="18">
        <v>0</v>
      </c>
      <c r="P143" s="18">
        <f t="shared" si="33"/>
        <v>0</v>
      </c>
      <c r="AH143" s="2"/>
      <c r="AI143" s="2"/>
      <c r="AJ143" s="2"/>
    </row>
    <row r="144" spans="1:36" s="4" customFormat="1" ht="17.100000000000001" customHeight="1">
      <c r="A144" s="63"/>
      <c r="B144" s="66"/>
      <c r="C144" s="16" t="s">
        <v>21</v>
      </c>
      <c r="D144" s="17">
        <v>0</v>
      </c>
      <c r="E144" s="17">
        <v>0</v>
      </c>
      <c r="F144" s="17">
        <f t="shared" si="24"/>
        <v>0</v>
      </c>
      <c r="G144" s="17">
        <v>0</v>
      </c>
      <c r="H144" s="17">
        <v>0</v>
      </c>
      <c r="I144" s="17">
        <f t="shared" si="29"/>
        <v>0</v>
      </c>
      <c r="J144" s="17">
        <f t="shared" si="25"/>
        <v>0</v>
      </c>
      <c r="K144" s="17">
        <f t="shared" si="25"/>
        <v>0</v>
      </c>
      <c r="L144" s="17">
        <f t="shared" si="25"/>
        <v>0</v>
      </c>
      <c r="M144" s="17">
        <v>0</v>
      </c>
      <c r="N144" s="17">
        <v>0</v>
      </c>
      <c r="O144" s="17">
        <v>0</v>
      </c>
      <c r="P144" s="17">
        <f t="shared" si="33"/>
        <v>0</v>
      </c>
      <c r="AH144" s="2"/>
      <c r="AI144" s="2"/>
      <c r="AJ144" s="2"/>
    </row>
    <row r="145" spans="1:36" s="4" customFormat="1" ht="17.100000000000001" customHeight="1">
      <c r="A145" s="63"/>
      <c r="B145" s="66"/>
      <c r="C145" s="16" t="s">
        <v>22</v>
      </c>
      <c r="D145" s="17">
        <v>0</v>
      </c>
      <c r="E145" s="17">
        <v>0</v>
      </c>
      <c r="F145" s="17">
        <f t="shared" si="24"/>
        <v>0</v>
      </c>
      <c r="G145" s="17">
        <v>0</v>
      </c>
      <c r="H145" s="17">
        <v>0</v>
      </c>
      <c r="I145" s="17">
        <f t="shared" si="29"/>
        <v>0</v>
      </c>
      <c r="J145" s="17">
        <f t="shared" si="25"/>
        <v>0</v>
      </c>
      <c r="K145" s="17">
        <f t="shared" si="25"/>
        <v>0</v>
      </c>
      <c r="L145" s="17">
        <f t="shared" si="25"/>
        <v>0</v>
      </c>
      <c r="M145" s="17">
        <v>0</v>
      </c>
      <c r="N145" s="17">
        <v>0</v>
      </c>
      <c r="O145" s="17">
        <v>0</v>
      </c>
      <c r="P145" s="17">
        <f t="shared" si="33"/>
        <v>0</v>
      </c>
      <c r="AH145" s="2"/>
      <c r="AI145" s="2"/>
      <c r="AJ145" s="2"/>
    </row>
    <row r="146" spans="1:36" s="4" customFormat="1" ht="17.100000000000001" customHeight="1">
      <c r="A146" s="63"/>
      <c r="B146" s="66"/>
      <c r="C146" s="16" t="s">
        <v>15</v>
      </c>
      <c r="D146" s="17">
        <v>0</v>
      </c>
      <c r="E146" s="17">
        <v>0</v>
      </c>
      <c r="F146" s="17">
        <f t="shared" si="24"/>
        <v>0</v>
      </c>
      <c r="G146" s="17">
        <v>0</v>
      </c>
      <c r="H146" s="17">
        <v>0</v>
      </c>
      <c r="I146" s="17">
        <f t="shared" si="29"/>
        <v>0</v>
      </c>
      <c r="J146" s="17">
        <f t="shared" si="25"/>
        <v>0</v>
      </c>
      <c r="K146" s="17">
        <f t="shared" si="25"/>
        <v>0</v>
      </c>
      <c r="L146" s="17">
        <f t="shared" si="25"/>
        <v>0</v>
      </c>
      <c r="M146" s="17">
        <v>0</v>
      </c>
      <c r="N146" s="17">
        <v>0</v>
      </c>
      <c r="O146" s="17">
        <v>0</v>
      </c>
      <c r="P146" s="17">
        <f t="shared" si="33"/>
        <v>0</v>
      </c>
      <c r="AH146" s="2"/>
      <c r="AI146" s="2"/>
      <c r="AJ146" s="2"/>
    </row>
    <row r="147" spans="1:36" s="4" customFormat="1" ht="17.100000000000001" customHeight="1">
      <c r="A147" s="63"/>
      <c r="B147" s="66" t="s">
        <v>15</v>
      </c>
      <c r="C147" s="16" t="s">
        <v>20</v>
      </c>
      <c r="D147" s="17">
        <f>SUM(D135+D139+D143)</f>
        <v>49500</v>
      </c>
      <c r="E147" s="17">
        <f t="shared" ref="E147:O147" si="35">SUM(E135+E139+E143)</f>
        <v>0</v>
      </c>
      <c r="F147" s="17">
        <f t="shared" si="24"/>
        <v>49500</v>
      </c>
      <c r="G147" s="17">
        <f t="shared" si="35"/>
        <v>37200</v>
      </c>
      <c r="H147" s="17">
        <f t="shared" si="35"/>
        <v>0</v>
      </c>
      <c r="I147" s="17">
        <f t="shared" si="29"/>
        <v>37200</v>
      </c>
      <c r="J147" s="17">
        <f t="shared" si="25"/>
        <v>86700</v>
      </c>
      <c r="K147" s="17">
        <f t="shared" si="25"/>
        <v>0</v>
      </c>
      <c r="L147" s="17">
        <f t="shared" si="25"/>
        <v>86700</v>
      </c>
      <c r="M147" s="17">
        <f t="shared" si="35"/>
        <v>0</v>
      </c>
      <c r="N147" s="17">
        <f t="shared" si="35"/>
        <v>0</v>
      </c>
      <c r="O147" s="17">
        <f t="shared" si="35"/>
        <v>0</v>
      </c>
      <c r="P147" s="17">
        <f t="shared" si="33"/>
        <v>86700</v>
      </c>
      <c r="AH147" s="2"/>
      <c r="AI147" s="2"/>
      <c r="AJ147" s="2"/>
    </row>
    <row r="148" spans="1:36" s="4" customFormat="1" ht="17.100000000000001" customHeight="1">
      <c r="A148" s="63"/>
      <c r="B148" s="66"/>
      <c r="C148" s="16" t="s">
        <v>21</v>
      </c>
      <c r="D148" s="17">
        <f t="shared" ref="D148:O150" si="36">SUM(D136+D140+D144)</f>
        <v>0</v>
      </c>
      <c r="E148" s="17">
        <f t="shared" si="36"/>
        <v>0</v>
      </c>
      <c r="F148" s="17">
        <f t="shared" si="24"/>
        <v>0</v>
      </c>
      <c r="G148" s="17">
        <f t="shared" si="36"/>
        <v>0</v>
      </c>
      <c r="H148" s="17">
        <f t="shared" si="36"/>
        <v>0</v>
      </c>
      <c r="I148" s="17">
        <f t="shared" si="29"/>
        <v>0</v>
      </c>
      <c r="J148" s="17">
        <f t="shared" si="25"/>
        <v>0</v>
      </c>
      <c r="K148" s="17">
        <f t="shared" si="25"/>
        <v>0</v>
      </c>
      <c r="L148" s="17">
        <f t="shared" si="25"/>
        <v>0</v>
      </c>
      <c r="M148" s="17">
        <f t="shared" si="36"/>
        <v>0</v>
      </c>
      <c r="N148" s="17">
        <f t="shared" si="36"/>
        <v>0</v>
      </c>
      <c r="O148" s="17">
        <f t="shared" si="36"/>
        <v>0</v>
      </c>
      <c r="P148" s="17">
        <f t="shared" si="33"/>
        <v>0</v>
      </c>
      <c r="AH148" s="2"/>
      <c r="AI148" s="2"/>
      <c r="AJ148" s="2"/>
    </row>
    <row r="149" spans="1:36" s="4" customFormat="1" ht="17.100000000000001" customHeight="1">
      <c r="A149" s="63"/>
      <c r="B149" s="66"/>
      <c r="C149" s="16" t="s">
        <v>22</v>
      </c>
      <c r="D149" s="17">
        <f t="shared" si="36"/>
        <v>0</v>
      </c>
      <c r="E149" s="17">
        <f t="shared" si="36"/>
        <v>0</v>
      </c>
      <c r="F149" s="17">
        <f t="shared" si="24"/>
        <v>0</v>
      </c>
      <c r="G149" s="17">
        <f t="shared" si="36"/>
        <v>29400</v>
      </c>
      <c r="H149" s="17">
        <f t="shared" si="36"/>
        <v>0</v>
      </c>
      <c r="I149" s="17">
        <f t="shared" si="29"/>
        <v>29400</v>
      </c>
      <c r="J149" s="17">
        <f t="shared" si="25"/>
        <v>29400</v>
      </c>
      <c r="K149" s="17">
        <f t="shared" si="25"/>
        <v>0</v>
      </c>
      <c r="L149" s="17">
        <f t="shared" si="25"/>
        <v>29400</v>
      </c>
      <c r="M149" s="17">
        <f t="shared" si="36"/>
        <v>0</v>
      </c>
      <c r="N149" s="17">
        <f t="shared" si="36"/>
        <v>0</v>
      </c>
      <c r="O149" s="17">
        <f t="shared" si="36"/>
        <v>0</v>
      </c>
      <c r="P149" s="17">
        <f t="shared" si="33"/>
        <v>29400</v>
      </c>
      <c r="AH149" s="2"/>
      <c r="AI149" s="2"/>
      <c r="AJ149" s="2"/>
    </row>
    <row r="150" spans="1:36" s="4" customFormat="1" ht="17.100000000000001" customHeight="1">
      <c r="A150" s="64"/>
      <c r="B150" s="67"/>
      <c r="C150" s="20" t="s">
        <v>15</v>
      </c>
      <c r="D150" s="21">
        <f>SUM(D138+D142+D146)</f>
        <v>49500</v>
      </c>
      <c r="E150" s="21">
        <f t="shared" si="36"/>
        <v>0</v>
      </c>
      <c r="F150" s="21">
        <f t="shared" si="24"/>
        <v>49500</v>
      </c>
      <c r="G150" s="21">
        <f t="shared" si="36"/>
        <v>66600</v>
      </c>
      <c r="H150" s="21">
        <f t="shared" si="36"/>
        <v>0</v>
      </c>
      <c r="I150" s="21">
        <f t="shared" si="29"/>
        <v>66600</v>
      </c>
      <c r="J150" s="21">
        <f t="shared" si="25"/>
        <v>116100</v>
      </c>
      <c r="K150" s="21">
        <f t="shared" si="25"/>
        <v>0</v>
      </c>
      <c r="L150" s="21">
        <f t="shared" si="25"/>
        <v>116100</v>
      </c>
      <c r="M150" s="21">
        <f t="shared" si="36"/>
        <v>0</v>
      </c>
      <c r="N150" s="21">
        <f t="shared" si="36"/>
        <v>0</v>
      </c>
      <c r="O150" s="21">
        <f t="shared" si="36"/>
        <v>0</v>
      </c>
      <c r="P150" s="21">
        <f t="shared" si="33"/>
        <v>116100</v>
      </c>
      <c r="AH150" s="2"/>
      <c r="AI150" s="2"/>
      <c r="AJ150" s="2"/>
    </row>
    <row r="151" spans="1:36" s="4" customFormat="1" ht="17.100000000000001" customHeight="1">
      <c r="A151" s="68" t="s">
        <v>33</v>
      </c>
      <c r="B151" s="69" t="s">
        <v>19</v>
      </c>
      <c r="C151" s="14" t="s">
        <v>20</v>
      </c>
      <c r="D151" s="15">
        <v>0</v>
      </c>
      <c r="E151" s="15">
        <v>0</v>
      </c>
      <c r="F151" s="15">
        <f t="shared" si="24"/>
        <v>0</v>
      </c>
      <c r="G151" s="15">
        <v>0</v>
      </c>
      <c r="H151" s="15">
        <v>0</v>
      </c>
      <c r="I151" s="15">
        <f t="shared" si="29"/>
        <v>0</v>
      </c>
      <c r="J151" s="15">
        <f t="shared" si="25"/>
        <v>0</v>
      </c>
      <c r="K151" s="15">
        <f t="shared" si="25"/>
        <v>0</v>
      </c>
      <c r="L151" s="15">
        <f t="shared" si="25"/>
        <v>0</v>
      </c>
      <c r="M151" s="15">
        <v>0</v>
      </c>
      <c r="N151" s="15">
        <v>0</v>
      </c>
      <c r="O151" s="15">
        <v>0</v>
      </c>
      <c r="P151" s="15">
        <f t="shared" si="33"/>
        <v>0</v>
      </c>
      <c r="AH151" s="2"/>
      <c r="AI151" s="2"/>
      <c r="AJ151" s="2"/>
    </row>
    <row r="152" spans="1:36" s="4" customFormat="1" ht="17.100000000000001" customHeight="1">
      <c r="A152" s="63"/>
      <c r="B152" s="66"/>
      <c r="C152" s="16" t="s">
        <v>21</v>
      </c>
      <c r="D152" s="17">
        <v>0</v>
      </c>
      <c r="E152" s="17">
        <v>0</v>
      </c>
      <c r="F152" s="17">
        <f t="shared" si="24"/>
        <v>0</v>
      </c>
      <c r="G152" s="17">
        <v>0</v>
      </c>
      <c r="H152" s="17">
        <v>0</v>
      </c>
      <c r="I152" s="17">
        <f t="shared" si="29"/>
        <v>0</v>
      </c>
      <c r="J152" s="17">
        <f t="shared" si="25"/>
        <v>0</v>
      </c>
      <c r="K152" s="17">
        <f t="shared" si="25"/>
        <v>0</v>
      </c>
      <c r="L152" s="17">
        <f t="shared" si="25"/>
        <v>0</v>
      </c>
      <c r="M152" s="17">
        <v>0</v>
      </c>
      <c r="N152" s="17">
        <v>0</v>
      </c>
      <c r="O152" s="17">
        <v>0</v>
      </c>
      <c r="P152" s="17">
        <f t="shared" si="33"/>
        <v>0</v>
      </c>
      <c r="AH152" s="2"/>
      <c r="AI152" s="2"/>
      <c r="AJ152" s="2"/>
    </row>
    <row r="153" spans="1:36" s="4" customFormat="1" ht="17.100000000000001" customHeight="1">
      <c r="A153" s="63"/>
      <c r="B153" s="66"/>
      <c r="C153" s="16" t="s">
        <v>22</v>
      </c>
      <c r="D153" s="17">
        <v>0</v>
      </c>
      <c r="E153" s="17">
        <v>0</v>
      </c>
      <c r="F153" s="17">
        <f t="shared" si="24"/>
        <v>0</v>
      </c>
      <c r="G153" s="17">
        <v>0</v>
      </c>
      <c r="H153" s="17">
        <v>0</v>
      </c>
      <c r="I153" s="17">
        <f t="shared" si="29"/>
        <v>0</v>
      </c>
      <c r="J153" s="17">
        <f t="shared" si="25"/>
        <v>0</v>
      </c>
      <c r="K153" s="17">
        <f t="shared" si="25"/>
        <v>0</v>
      </c>
      <c r="L153" s="17">
        <f t="shared" si="25"/>
        <v>0</v>
      </c>
      <c r="M153" s="17">
        <v>0</v>
      </c>
      <c r="N153" s="17">
        <v>0</v>
      </c>
      <c r="O153" s="17">
        <v>0</v>
      </c>
      <c r="P153" s="17">
        <f t="shared" si="33"/>
        <v>0</v>
      </c>
      <c r="AH153" s="2"/>
      <c r="AI153" s="2"/>
      <c r="AJ153" s="2"/>
    </row>
    <row r="154" spans="1:36" s="4" customFormat="1" ht="17.100000000000001" customHeight="1">
      <c r="A154" s="63"/>
      <c r="B154" s="66"/>
      <c r="C154" s="16" t="s">
        <v>15</v>
      </c>
      <c r="D154" s="17">
        <v>0</v>
      </c>
      <c r="E154" s="17">
        <v>0</v>
      </c>
      <c r="F154" s="17">
        <f t="shared" si="24"/>
        <v>0</v>
      </c>
      <c r="G154" s="17">
        <v>0</v>
      </c>
      <c r="H154" s="17">
        <v>0</v>
      </c>
      <c r="I154" s="17">
        <f t="shared" si="29"/>
        <v>0</v>
      </c>
      <c r="J154" s="17">
        <f t="shared" si="25"/>
        <v>0</v>
      </c>
      <c r="K154" s="17">
        <f t="shared" si="25"/>
        <v>0</v>
      </c>
      <c r="L154" s="17">
        <f t="shared" si="25"/>
        <v>0</v>
      </c>
      <c r="M154" s="17">
        <v>0</v>
      </c>
      <c r="N154" s="17">
        <v>0</v>
      </c>
      <c r="O154" s="17">
        <v>0</v>
      </c>
      <c r="P154" s="17">
        <f t="shared" si="33"/>
        <v>0</v>
      </c>
      <c r="AH154" s="2"/>
      <c r="AI154" s="2"/>
      <c r="AJ154" s="2"/>
    </row>
    <row r="155" spans="1:36" s="4" customFormat="1" ht="17.100000000000001" customHeight="1">
      <c r="A155" s="63"/>
      <c r="B155" s="66" t="s">
        <v>23</v>
      </c>
      <c r="C155" s="16" t="s">
        <v>20</v>
      </c>
      <c r="D155" s="18">
        <v>67200</v>
      </c>
      <c r="E155" s="18">
        <v>4800</v>
      </c>
      <c r="F155" s="18">
        <v>72000</v>
      </c>
      <c r="G155" s="18">
        <v>86400</v>
      </c>
      <c r="H155" s="18">
        <v>0</v>
      </c>
      <c r="I155" s="18">
        <v>86400</v>
      </c>
      <c r="J155" s="18">
        <v>153600</v>
      </c>
      <c r="K155" s="18">
        <v>4800</v>
      </c>
      <c r="L155" s="18">
        <v>158400</v>
      </c>
      <c r="M155" s="18">
        <v>0</v>
      </c>
      <c r="N155" s="18">
        <v>0</v>
      </c>
      <c r="O155" s="18">
        <v>0</v>
      </c>
      <c r="P155" s="18">
        <v>158400</v>
      </c>
      <c r="AH155" s="2"/>
      <c r="AI155" s="2"/>
      <c r="AJ155" s="2"/>
    </row>
    <row r="156" spans="1:36" s="4" customFormat="1" ht="17.100000000000001" customHeight="1">
      <c r="A156" s="63"/>
      <c r="B156" s="66"/>
      <c r="C156" s="16" t="s">
        <v>21</v>
      </c>
      <c r="D156" s="17">
        <v>0</v>
      </c>
      <c r="E156" s="17">
        <v>0</v>
      </c>
      <c r="F156" s="17">
        <f t="shared" si="24"/>
        <v>0</v>
      </c>
      <c r="G156" s="17">
        <v>0</v>
      </c>
      <c r="H156" s="17">
        <v>0</v>
      </c>
      <c r="I156" s="17">
        <f t="shared" si="29"/>
        <v>0</v>
      </c>
      <c r="J156" s="17">
        <f t="shared" si="25"/>
        <v>0</v>
      </c>
      <c r="K156" s="17">
        <f t="shared" si="25"/>
        <v>0</v>
      </c>
      <c r="L156" s="17">
        <f t="shared" si="25"/>
        <v>0</v>
      </c>
      <c r="M156" s="17">
        <v>0</v>
      </c>
      <c r="N156" s="17">
        <v>0</v>
      </c>
      <c r="O156" s="17">
        <v>0</v>
      </c>
      <c r="P156" s="17">
        <f t="shared" si="33"/>
        <v>0</v>
      </c>
      <c r="AH156" s="2"/>
      <c r="AI156" s="2"/>
      <c r="AJ156" s="2"/>
    </row>
    <row r="157" spans="1:36" s="4" customFormat="1" ht="17.100000000000001" customHeight="1">
      <c r="A157" s="63"/>
      <c r="B157" s="66"/>
      <c r="C157" s="16" t="s">
        <v>22</v>
      </c>
      <c r="D157" s="17">
        <v>0</v>
      </c>
      <c r="E157" s="17">
        <v>0</v>
      </c>
      <c r="F157" s="17">
        <f t="shared" si="24"/>
        <v>0</v>
      </c>
      <c r="G157" s="17">
        <v>0</v>
      </c>
      <c r="H157" s="17">
        <v>0</v>
      </c>
      <c r="I157" s="17">
        <f t="shared" si="29"/>
        <v>0</v>
      </c>
      <c r="J157" s="17">
        <f t="shared" si="25"/>
        <v>0</v>
      </c>
      <c r="K157" s="17">
        <f t="shared" si="25"/>
        <v>0</v>
      </c>
      <c r="L157" s="17">
        <f t="shared" si="25"/>
        <v>0</v>
      </c>
      <c r="M157" s="17">
        <v>0</v>
      </c>
      <c r="N157" s="17">
        <v>0</v>
      </c>
      <c r="O157" s="17">
        <v>0</v>
      </c>
      <c r="P157" s="17">
        <f t="shared" si="33"/>
        <v>0</v>
      </c>
      <c r="AH157" s="2"/>
      <c r="AI157" s="2"/>
      <c r="AJ157" s="2"/>
    </row>
    <row r="158" spans="1:36" s="4" customFormat="1" ht="17.100000000000001" customHeight="1">
      <c r="A158" s="63"/>
      <c r="B158" s="66"/>
      <c r="C158" s="16" t="s">
        <v>15</v>
      </c>
      <c r="D158" s="17">
        <f>SUM(D155:D157)</f>
        <v>67200</v>
      </c>
      <c r="E158" s="17">
        <f t="shared" ref="E158:P158" si="37">SUM(E155:E157)</f>
        <v>4800</v>
      </c>
      <c r="F158" s="17">
        <f t="shared" si="37"/>
        <v>72000</v>
      </c>
      <c r="G158" s="17">
        <f t="shared" si="37"/>
        <v>86400</v>
      </c>
      <c r="H158" s="17">
        <f t="shared" si="37"/>
        <v>0</v>
      </c>
      <c r="I158" s="17">
        <f t="shared" si="37"/>
        <v>86400</v>
      </c>
      <c r="J158" s="17">
        <f t="shared" si="37"/>
        <v>153600</v>
      </c>
      <c r="K158" s="17">
        <f t="shared" si="37"/>
        <v>4800</v>
      </c>
      <c r="L158" s="17">
        <f t="shared" si="37"/>
        <v>158400</v>
      </c>
      <c r="M158" s="17">
        <f t="shared" si="37"/>
        <v>0</v>
      </c>
      <c r="N158" s="17">
        <f t="shared" si="37"/>
        <v>0</v>
      </c>
      <c r="O158" s="17">
        <f t="shared" si="37"/>
        <v>0</v>
      </c>
      <c r="P158" s="17">
        <f t="shared" si="37"/>
        <v>158400</v>
      </c>
      <c r="AH158" s="2"/>
      <c r="AI158" s="2"/>
      <c r="AJ158" s="2"/>
    </row>
    <row r="159" spans="1:36" s="4" customFormat="1" ht="17.100000000000001" customHeight="1">
      <c r="A159" s="63"/>
      <c r="B159" s="66" t="s">
        <v>24</v>
      </c>
      <c r="C159" s="16" t="s">
        <v>20</v>
      </c>
      <c r="D159" s="18">
        <v>0</v>
      </c>
      <c r="E159" s="18">
        <v>0</v>
      </c>
      <c r="F159" s="18">
        <f t="shared" si="24"/>
        <v>0</v>
      </c>
      <c r="G159" s="18">
        <v>0</v>
      </c>
      <c r="H159" s="18">
        <v>0</v>
      </c>
      <c r="I159" s="18">
        <f t="shared" si="29"/>
        <v>0</v>
      </c>
      <c r="J159" s="18">
        <f t="shared" si="25"/>
        <v>0</v>
      </c>
      <c r="K159" s="18">
        <f t="shared" si="25"/>
        <v>0</v>
      </c>
      <c r="L159" s="18">
        <f t="shared" si="25"/>
        <v>0</v>
      </c>
      <c r="M159" s="18">
        <v>0</v>
      </c>
      <c r="N159" s="18">
        <v>0</v>
      </c>
      <c r="O159" s="18">
        <v>0</v>
      </c>
      <c r="P159" s="18">
        <f t="shared" si="33"/>
        <v>0</v>
      </c>
      <c r="AH159" s="2"/>
      <c r="AI159" s="2"/>
      <c r="AJ159" s="2"/>
    </row>
    <row r="160" spans="1:36" s="4" customFormat="1" ht="17.100000000000001" customHeight="1">
      <c r="A160" s="63"/>
      <c r="B160" s="66"/>
      <c r="C160" s="16" t="s">
        <v>21</v>
      </c>
      <c r="D160" s="17">
        <v>0</v>
      </c>
      <c r="E160" s="17">
        <v>0</v>
      </c>
      <c r="F160" s="17">
        <f t="shared" si="24"/>
        <v>0</v>
      </c>
      <c r="G160" s="17">
        <v>0</v>
      </c>
      <c r="H160" s="17">
        <v>0</v>
      </c>
      <c r="I160" s="17">
        <f t="shared" si="29"/>
        <v>0</v>
      </c>
      <c r="J160" s="17">
        <f t="shared" si="25"/>
        <v>0</v>
      </c>
      <c r="K160" s="17">
        <f t="shared" si="25"/>
        <v>0</v>
      </c>
      <c r="L160" s="17">
        <f t="shared" si="25"/>
        <v>0</v>
      </c>
      <c r="M160" s="17">
        <v>0</v>
      </c>
      <c r="N160" s="17">
        <v>0</v>
      </c>
      <c r="O160" s="17">
        <v>0</v>
      </c>
      <c r="P160" s="17">
        <f t="shared" si="33"/>
        <v>0</v>
      </c>
      <c r="AH160" s="2"/>
      <c r="AI160" s="2"/>
      <c r="AJ160" s="2"/>
    </row>
    <row r="161" spans="1:36" s="4" customFormat="1" ht="17.100000000000001" customHeight="1">
      <c r="A161" s="63"/>
      <c r="B161" s="66"/>
      <c r="C161" s="16" t="s">
        <v>22</v>
      </c>
      <c r="D161" s="17">
        <v>0</v>
      </c>
      <c r="E161" s="17">
        <v>0</v>
      </c>
      <c r="F161" s="17">
        <f t="shared" si="24"/>
        <v>0</v>
      </c>
      <c r="G161" s="17">
        <v>0</v>
      </c>
      <c r="H161" s="17">
        <v>0</v>
      </c>
      <c r="I161" s="17">
        <f t="shared" si="29"/>
        <v>0</v>
      </c>
      <c r="J161" s="17">
        <f t="shared" si="25"/>
        <v>0</v>
      </c>
      <c r="K161" s="17">
        <f t="shared" si="25"/>
        <v>0</v>
      </c>
      <c r="L161" s="17">
        <f t="shared" si="25"/>
        <v>0</v>
      </c>
      <c r="M161" s="17">
        <v>0</v>
      </c>
      <c r="N161" s="17">
        <v>0</v>
      </c>
      <c r="O161" s="17">
        <v>0</v>
      </c>
      <c r="P161" s="17">
        <f t="shared" si="33"/>
        <v>0</v>
      </c>
      <c r="AH161" s="2"/>
      <c r="AI161" s="2"/>
      <c r="AJ161" s="2"/>
    </row>
    <row r="162" spans="1:36" s="4" customFormat="1" ht="17.100000000000001" customHeight="1">
      <c r="A162" s="63"/>
      <c r="B162" s="66"/>
      <c r="C162" s="16" t="s">
        <v>15</v>
      </c>
      <c r="D162" s="17">
        <v>0</v>
      </c>
      <c r="E162" s="17">
        <v>0</v>
      </c>
      <c r="F162" s="17">
        <f t="shared" si="24"/>
        <v>0</v>
      </c>
      <c r="G162" s="17">
        <v>0</v>
      </c>
      <c r="H162" s="17">
        <v>0</v>
      </c>
      <c r="I162" s="17">
        <f t="shared" si="29"/>
        <v>0</v>
      </c>
      <c r="J162" s="17">
        <f t="shared" si="25"/>
        <v>0</v>
      </c>
      <c r="K162" s="17">
        <f t="shared" si="25"/>
        <v>0</v>
      </c>
      <c r="L162" s="17">
        <f t="shared" si="25"/>
        <v>0</v>
      </c>
      <c r="M162" s="17">
        <v>0</v>
      </c>
      <c r="N162" s="17">
        <v>0</v>
      </c>
      <c r="O162" s="17">
        <v>0</v>
      </c>
      <c r="P162" s="17">
        <f t="shared" si="33"/>
        <v>0</v>
      </c>
      <c r="AH162" s="2"/>
      <c r="AI162" s="2"/>
      <c r="AJ162" s="2"/>
    </row>
    <row r="163" spans="1:36" s="4" customFormat="1" ht="17.100000000000001" customHeight="1">
      <c r="A163" s="63"/>
      <c r="B163" s="66" t="s">
        <v>15</v>
      </c>
      <c r="C163" s="16" t="s">
        <v>20</v>
      </c>
      <c r="D163" s="17">
        <f>SUM(D151+D155+D159)</f>
        <v>67200</v>
      </c>
      <c r="E163" s="17">
        <f t="shared" ref="E163:O163" si="38">SUM(E151+E155+E159)</f>
        <v>4800</v>
      </c>
      <c r="F163" s="17">
        <f t="shared" si="24"/>
        <v>72000</v>
      </c>
      <c r="G163" s="17">
        <f t="shared" si="38"/>
        <v>86400</v>
      </c>
      <c r="H163" s="17">
        <f t="shared" si="38"/>
        <v>0</v>
      </c>
      <c r="I163" s="17">
        <f t="shared" si="29"/>
        <v>86400</v>
      </c>
      <c r="J163" s="17">
        <f t="shared" si="25"/>
        <v>153600</v>
      </c>
      <c r="K163" s="17">
        <f t="shared" si="25"/>
        <v>4800</v>
      </c>
      <c r="L163" s="17">
        <f t="shared" si="25"/>
        <v>158400</v>
      </c>
      <c r="M163" s="17">
        <f t="shared" si="38"/>
        <v>0</v>
      </c>
      <c r="N163" s="17">
        <f t="shared" si="38"/>
        <v>0</v>
      </c>
      <c r="O163" s="17">
        <f t="shared" si="38"/>
        <v>0</v>
      </c>
      <c r="P163" s="17">
        <f t="shared" si="33"/>
        <v>158400</v>
      </c>
      <c r="AH163" s="2"/>
      <c r="AI163" s="2"/>
      <c r="AJ163" s="2"/>
    </row>
    <row r="164" spans="1:36" s="4" customFormat="1" ht="17.100000000000001" customHeight="1">
      <c r="A164" s="63"/>
      <c r="B164" s="66"/>
      <c r="C164" s="16" t="s">
        <v>21</v>
      </c>
      <c r="D164" s="17">
        <f t="shared" ref="D164:O166" si="39">SUM(D152+D156+D160)</f>
        <v>0</v>
      </c>
      <c r="E164" s="17">
        <f t="shared" si="39"/>
        <v>0</v>
      </c>
      <c r="F164" s="17">
        <f t="shared" si="24"/>
        <v>0</v>
      </c>
      <c r="G164" s="17">
        <f t="shared" si="39"/>
        <v>0</v>
      </c>
      <c r="H164" s="17">
        <f t="shared" si="39"/>
        <v>0</v>
      </c>
      <c r="I164" s="17">
        <f t="shared" si="29"/>
        <v>0</v>
      </c>
      <c r="J164" s="17">
        <f t="shared" si="25"/>
        <v>0</v>
      </c>
      <c r="K164" s="17">
        <f t="shared" si="25"/>
        <v>0</v>
      </c>
      <c r="L164" s="17">
        <f t="shared" si="25"/>
        <v>0</v>
      </c>
      <c r="M164" s="17">
        <f t="shared" si="39"/>
        <v>0</v>
      </c>
      <c r="N164" s="17">
        <f t="shared" si="39"/>
        <v>0</v>
      </c>
      <c r="O164" s="17">
        <f t="shared" si="39"/>
        <v>0</v>
      </c>
      <c r="P164" s="17">
        <f t="shared" si="33"/>
        <v>0</v>
      </c>
      <c r="AH164" s="2"/>
      <c r="AI164" s="2"/>
      <c r="AJ164" s="2"/>
    </row>
    <row r="165" spans="1:36" s="4" customFormat="1" ht="17.100000000000001" customHeight="1">
      <c r="A165" s="63"/>
      <c r="B165" s="66"/>
      <c r="C165" s="16" t="s">
        <v>22</v>
      </c>
      <c r="D165" s="17">
        <f t="shared" si="39"/>
        <v>0</v>
      </c>
      <c r="E165" s="17">
        <f t="shared" si="39"/>
        <v>0</v>
      </c>
      <c r="F165" s="17">
        <f t="shared" si="24"/>
        <v>0</v>
      </c>
      <c r="G165" s="17">
        <f t="shared" si="39"/>
        <v>0</v>
      </c>
      <c r="H165" s="17">
        <f t="shared" si="39"/>
        <v>0</v>
      </c>
      <c r="I165" s="17">
        <f t="shared" si="29"/>
        <v>0</v>
      </c>
      <c r="J165" s="17">
        <f t="shared" si="25"/>
        <v>0</v>
      </c>
      <c r="K165" s="17">
        <f t="shared" si="25"/>
        <v>0</v>
      </c>
      <c r="L165" s="17">
        <f t="shared" si="25"/>
        <v>0</v>
      </c>
      <c r="M165" s="17">
        <f t="shared" si="39"/>
        <v>0</v>
      </c>
      <c r="N165" s="17">
        <f t="shared" si="39"/>
        <v>0</v>
      </c>
      <c r="O165" s="17">
        <f t="shared" si="39"/>
        <v>0</v>
      </c>
      <c r="P165" s="17">
        <f t="shared" si="33"/>
        <v>0</v>
      </c>
      <c r="AH165" s="2"/>
      <c r="AI165" s="2"/>
      <c r="AJ165" s="2"/>
    </row>
    <row r="166" spans="1:36" s="4" customFormat="1" ht="17.100000000000001" customHeight="1">
      <c r="A166" s="64"/>
      <c r="B166" s="67"/>
      <c r="C166" s="20" t="s">
        <v>15</v>
      </c>
      <c r="D166" s="21">
        <f>SUM(D154+D158+D162)</f>
        <v>67200</v>
      </c>
      <c r="E166" s="21">
        <f t="shared" si="39"/>
        <v>4800</v>
      </c>
      <c r="F166" s="21">
        <f t="shared" si="24"/>
        <v>72000</v>
      </c>
      <c r="G166" s="21">
        <f t="shared" si="39"/>
        <v>86400</v>
      </c>
      <c r="H166" s="21">
        <f t="shared" si="39"/>
        <v>0</v>
      </c>
      <c r="I166" s="21">
        <f t="shared" si="29"/>
        <v>86400</v>
      </c>
      <c r="J166" s="21">
        <f t="shared" si="25"/>
        <v>153600</v>
      </c>
      <c r="K166" s="21">
        <f t="shared" si="25"/>
        <v>4800</v>
      </c>
      <c r="L166" s="21">
        <f t="shared" si="25"/>
        <v>158400</v>
      </c>
      <c r="M166" s="21">
        <f t="shared" si="39"/>
        <v>0</v>
      </c>
      <c r="N166" s="21">
        <f t="shared" si="39"/>
        <v>0</v>
      </c>
      <c r="O166" s="21">
        <f t="shared" si="39"/>
        <v>0</v>
      </c>
      <c r="P166" s="21">
        <f t="shared" si="33"/>
        <v>158400</v>
      </c>
      <c r="AH166" s="2"/>
      <c r="AI166" s="2"/>
      <c r="AJ166" s="2"/>
    </row>
    <row r="167" spans="1:36" s="4" customFormat="1" ht="17.100000000000001" customHeight="1">
      <c r="A167" s="68" t="s">
        <v>34</v>
      </c>
      <c r="B167" s="69" t="s">
        <v>19</v>
      </c>
      <c r="C167" s="14" t="s">
        <v>20</v>
      </c>
      <c r="D167" s="15">
        <v>0</v>
      </c>
      <c r="E167" s="15">
        <v>0</v>
      </c>
      <c r="F167" s="15">
        <f t="shared" si="24"/>
        <v>0</v>
      </c>
      <c r="G167" s="15">
        <v>0</v>
      </c>
      <c r="H167" s="15">
        <v>0</v>
      </c>
      <c r="I167" s="15">
        <f t="shared" si="29"/>
        <v>0</v>
      </c>
      <c r="J167" s="15">
        <f t="shared" si="25"/>
        <v>0</v>
      </c>
      <c r="K167" s="15">
        <f t="shared" si="25"/>
        <v>0</v>
      </c>
      <c r="L167" s="15">
        <f t="shared" si="25"/>
        <v>0</v>
      </c>
      <c r="M167" s="15">
        <v>0</v>
      </c>
      <c r="N167" s="15">
        <v>0</v>
      </c>
      <c r="O167" s="15">
        <v>0</v>
      </c>
      <c r="P167" s="15">
        <f t="shared" si="33"/>
        <v>0</v>
      </c>
      <c r="AH167" s="2"/>
      <c r="AI167" s="2"/>
      <c r="AJ167" s="2"/>
    </row>
    <row r="168" spans="1:36" s="4" customFormat="1" ht="17.100000000000001" customHeight="1">
      <c r="A168" s="63"/>
      <c r="B168" s="66"/>
      <c r="C168" s="16" t="s">
        <v>21</v>
      </c>
      <c r="D168" s="17">
        <v>0</v>
      </c>
      <c r="E168" s="17">
        <v>0</v>
      </c>
      <c r="F168" s="17">
        <f t="shared" ref="F168:F182" si="40">SUM(D168:E168)</f>
        <v>0</v>
      </c>
      <c r="G168" s="17">
        <v>0</v>
      </c>
      <c r="H168" s="17">
        <v>0</v>
      </c>
      <c r="I168" s="17">
        <f t="shared" si="29"/>
        <v>0</v>
      </c>
      <c r="J168" s="17">
        <f t="shared" ref="J168:L182" si="41">D168+G168</f>
        <v>0</v>
      </c>
      <c r="K168" s="17">
        <f t="shared" si="41"/>
        <v>0</v>
      </c>
      <c r="L168" s="17">
        <f t="shared" si="41"/>
        <v>0</v>
      </c>
      <c r="M168" s="17">
        <v>0</v>
      </c>
      <c r="N168" s="17">
        <v>0</v>
      </c>
      <c r="O168" s="17">
        <v>0</v>
      </c>
      <c r="P168" s="17">
        <f t="shared" si="33"/>
        <v>0</v>
      </c>
      <c r="AH168" s="2"/>
      <c r="AI168" s="2"/>
      <c r="AJ168" s="2"/>
    </row>
    <row r="169" spans="1:36" s="4" customFormat="1" ht="17.100000000000001" customHeight="1">
      <c r="A169" s="63"/>
      <c r="B169" s="66"/>
      <c r="C169" s="16" t="s">
        <v>22</v>
      </c>
      <c r="D169" s="17">
        <v>0</v>
      </c>
      <c r="E169" s="17">
        <v>0</v>
      </c>
      <c r="F169" s="17">
        <f t="shared" si="40"/>
        <v>0</v>
      </c>
      <c r="G169" s="17">
        <v>0</v>
      </c>
      <c r="H169" s="17">
        <v>0</v>
      </c>
      <c r="I169" s="17">
        <f t="shared" si="29"/>
        <v>0</v>
      </c>
      <c r="J169" s="17">
        <f t="shared" si="41"/>
        <v>0</v>
      </c>
      <c r="K169" s="17">
        <f t="shared" si="41"/>
        <v>0</v>
      </c>
      <c r="L169" s="17">
        <f t="shared" si="41"/>
        <v>0</v>
      </c>
      <c r="M169" s="17">
        <v>0</v>
      </c>
      <c r="N169" s="17">
        <v>0</v>
      </c>
      <c r="O169" s="17">
        <v>0</v>
      </c>
      <c r="P169" s="17">
        <f t="shared" si="33"/>
        <v>0</v>
      </c>
      <c r="AH169" s="2"/>
      <c r="AI169" s="2"/>
      <c r="AJ169" s="2"/>
    </row>
    <row r="170" spans="1:36" s="4" customFormat="1" ht="17.100000000000001" customHeight="1">
      <c r="A170" s="63"/>
      <c r="B170" s="66"/>
      <c r="C170" s="16" t="s">
        <v>15</v>
      </c>
      <c r="D170" s="17">
        <v>0</v>
      </c>
      <c r="E170" s="17">
        <v>0</v>
      </c>
      <c r="F170" s="17">
        <f t="shared" si="40"/>
        <v>0</v>
      </c>
      <c r="G170" s="17">
        <v>0</v>
      </c>
      <c r="H170" s="17">
        <v>0</v>
      </c>
      <c r="I170" s="17">
        <f t="shared" si="29"/>
        <v>0</v>
      </c>
      <c r="J170" s="17">
        <f t="shared" si="41"/>
        <v>0</v>
      </c>
      <c r="K170" s="17">
        <f t="shared" si="41"/>
        <v>0</v>
      </c>
      <c r="L170" s="17">
        <f t="shared" si="41"/>
        <v>0</v>
      </c>
      <c r="M170" s="17">
        <v>0</v>
      </c>
      <c r="N170" s="17">
        <v>0</v>
      </c>
      <c r="O170" s="17">
        <v>0</v>
      </c>
      <c r="P170" s="17">
        <f t="shared" si="33"/>
        <v>0</v>
      </c>
      <c r="AH170" s="2"/>
      <c r="AI170" s="2"/>
      <c r="AJ170" s="2"/>
    </row>
    <row r="171" spans="1:36" s="4" customFormat="1" ht="17.100000000000001" customHeight="1">
      <c r="A171" s="63"/>
      <c r="B171" s="66" t="s">
        <v>23</v>
      </c>
      <c r="C171" s="16" t="s">
        <v>20</v>
      </c>
      <c r="D171" s="18">
        <v>1044276</v>
      </c>
      <c r="E171" s="18">
        <v>207600</v>
      </c>
      <c r="F171" s="18">
        <f>SUM(D171:E171)</f>
        <v>1251876</v>
      </c>
      <c r="G171" s="18">
        <v>2683753</v>
      </c>
      <c r="H171" s="18">
        <v>89520</v>
      </c>
      <c r="I171" s="18">
        <f>SUM(G171:H171)</f>
        <v>2773273</v>
      </c>
      <c r="J171" s="18">
        <v>3728029</v>
      </c>
      <c r="K171" s="18">
        <v>297120</v>
      </c>
      <c r="L171" s="18">
        <f>SUM(J171:K171)</f>
        <v>4025149</v>
      </c>
      <c r="M171" s="18">
        <v>463341</v>
      </c>
      <c r="N171" s="18">
        <v>22835</v>
      </c>
      <c r="O171" s="18">
        <v>486176</v>
      </c>
      <c r="P171" s="18">
        <f>L171+O171</f>
        <v>4511325</v>
      </c>
      <c r="AH171" s="2"/>
      <c r="AI171" s="2"/>
      <c r="AJ171" s="2"/>
    </row>
    <row r="172" spans="1:36" s="4" customFormat="1" ht="17.100000000000001" customHeight="1">
      <c r="A172" s="63"/>
      <c r="B172" s="66"/>
      <c r="C172" s="16" t="s">
        <v>21</v>
      </c>
      <c r="D172" s="17">
        <v>480051</v>
      </c>
      <c r="E172" s="17">
        <v>0</v>
      </c>
      <c r="F172" s="17">
        <v>480051</v>
      </c>
      <c r="G172" s="17">
        <v>0</v>
      </c>
      <c r="H172" s="17">
        <v>0</v>
      </c>
      <c r="I172" s="17">
        <v>0</v>
      </c>
      <c r="J172" s="17">
        <v>480051</v>
      </c>
      <c r="K172" s="17">
        <v>0</v>
      </c>
      <c r="L172" s="17">
        <v>480051</v>
      </c>
      <c r="M172" s="17">
        <v>0</v>
      </c>
      <c r="N172" s="17">
        <v>0</v>
      </c>
      <c r="O172" s="17">
        <v>0</v>
      </c>
      <c r="P172" s="17">
        <v>480051</v>
      </c>
      <c r="AH172" s="2"/>
      <c r="AI172" s="2"/>
      <c r="AJ172" s="2"/>
    </row>
    <row r="173" spans="1:36" s="4" customFormat="1" ht="17.100000000000001" customHeight="1">
      <c r="A173" s="63"/>
      <c r="B173" s="66"/>
      <c r="C173" s="16" t="s">
        <v>22</v>
      </c>
      <c r="D173" s="17">
        <v>0</v>
      </c>
      <c r="E173" s="17">
        <v>67897</v>
      </c>
      <c r="F173" s="17">
        <v>67897</v>
      </c>
      <c r="G173" s="17">
        <v>115692</v>
      </c>
      <c r="H173" s="17">
        <v>0</v>
      </c>
      <c r="I173" s="17">
        <v>115692</v>
      </c>
      <c r="J173" s="17">
        <v>115692</v>
      </c>
      <c r="K173" s="17">
        <v>67897</v>
      </c>
      <c r="L173" s="17">
        <v>183589</v>
      </c>
      <c r="M173" s="17">
        <v>0</v>
      </c>
      <c r="N173" s="17">
        <v>0</v>
      </c>
      <c r="O173" s="17">
        <v>0</v>
      </c>
      <c r="P173" s="17">
        <v>183589</v>
      </c>
      <c r="AH173" s="2"/>
      <c r="AI173" s="2"/>
      <c r="AJ173" s="2"/>
    </row>
    <row r="174" spans="1:36" s="4" customFormat="1" ht="17.100000000000001" customHeight="1">
      <c r="A174" s="63"/>
      <c r="B174" s="66"/>
      <c r="C174" s="16" t="s">
        <v>15</v>
      </c>
      <c r="D174" s="17">
        <f>SUM(D171:D173)</f>
        <v>1524327</v>
      </c>
      <c r="E174" s="17">
        <f t="shared" ref="E174:O174" si="42">SUM(E171:E173)</f>
        <v>275497</v>
      </c>
      <c r="F174" s="17">
        <f t="shared" si="42"/>
        <v>1799824</v>
      </c>
      <c r="G174" s="17">
        <f t="shared" si="42"/>
        <v>2799445</v>
      </c>
      <c r="H174" s="17">
        <f t="shared" si="42"/>
        <v>89520</v>
      </c>
      <c r="I174" s="17">
        <f t="shared" si="42"/>
        <v>2888965</v>
      </c>
      <c r="J174" s="17">
        <f t="shared" si="42"/>
        <v>4323772</v>
      </c>
      <c r="K174" s="17">
        <f t="shared" si="42"/>
        <v>365017</v>
      </c>
      <c r="L174" s="17">
        <f t="shared" si="42"/>
        <v>4688789</v>
      </c>
      <c r="M174" s="17">
        <f t="shared" si="42"/>
        <v>463341</v>
      </c>
      <c r="N174" s="17">
        <f t="shared" si="42"/>
        <v>22835</v>
      </c>
      <c r="O174" s="17">
        <f t="shared" si="42"/>
        <v>486176</v>
      </c>
      <c r="P174" s="17">
        <f>SUM(P171:P173)</f>
        <v>5174965</v>
      </c>
      <c r="AH174" s="2"/>
      <c r="AI174" s="2"/>
      <c r="AJ174" s="2"/>
    </row>
    <row r="175" spans="1:36" s="4" customFormat="1" ht="17.100000000000001" customHeight="1">
      <c r="A175" s="63"/>
      <c r="B175" s="66" t="s">
        <v>24</v>
      </c>
      <c r="C175" s="16" t="s">
        <v>20</v>
      </c>
      <c r="D175" s="18">
        <v>0</v>
      </c>
      <c r="E175" s="18">
        <v>0</v>
      </c>
      <c r="F175" s="18">
        <f t="shared" si="40"/>
        <v>0</v>
      </c>
      <c r="G175" s="18">
        <v>0</v>
      </c>
      <c r="H175" s="18">
        <v>0</v>
      </c>
      <c r="I175" s="18">
        <f t="shared" si="29"/>
        <v>0</v>
      </c>
      <c r="J175" s="18">
        <f t="shared" si="41"/>
        <v>0</v>
      </c>
      <c r="K175" s="18">
        <f t="shared" si="41"/>
        <v>0</v>
      </c>
      <c r="L175" s="18">
        <f t="shared" si="41"/>
        <v>0</v>
      </c>
      <c r="M175" s="18">
        <v>0</v>
      </c>
      <c r="N175" s="18">
        <v>0</v>
      </c>
      <c r="O175" s="18">
        <v>0</v>
      </c>
      <c r="P175" s="18">
        <f t="shared" si="33"/>
        <v>0</v>
      </c>
      <c r="AH175" s="2"/>
      <c r="AI175" s="2"/>
      <c r="AJ175" s="2"/>
    </row>
    <row r="176" spans="1:36" s="4" customFormat="1" ht="17.100000000000001" customHeight="1">
      <c r="A176" s="63"/>
      <c r="B176" s="66"/>
      <c r="C176" s="16" t="s">
        <v>21</v>
      </c>
      <c r="D176" s="17">
        <v>0</v>
      </c>
      <c r="E176" s="17">
        <v>0</v>
      </c>
      <c r="F176" s="17">
        <f t="shared" si="40"/>
        <v>0</v>
      </c>
      <c r="G176" s="17">
        <v>0</v>
      </c>
      <c r="H176" s="17">
        <v>0</v>
      </c>
      <c r="I176" s="17">
        <f t="shared" si="29"/>
        <v>0</v>
      </c>
      <c r="J176" s="17">
        <f t="shared" si="41"/>
        <v>0</v>
      </c>
      <c r="K176" s="17">
        <f t="shared" si="41"/>
        <v>0</v>
      </c>
      <c r="L176" s="17">
        <f t="shared" si="41"/>
        <v>0</v>
      </c>
      <c r="M176" s="17">
        <v>0</v>
      </c>
      <c r="N176" s="17">
        <v>0</v>
      </c>
      <c r="O176" s="17">
        <v>0</v>
      </c>
      <c r="P176" s="17">
        <f t="shared" si="33"/>
        <v>0</v>
      </c>
      <c r="AH176" s="2"/>
      <c r="AI176" s="2"/>
      <c r="AJ176" s="2"/>
    </row>
    <row r="177" spans="1:36" s="4" customFormat="1" ht="17.100000000000001" customHeight="1">
      <c r="A177" s="63"/>
      <c r="B177" s="66"/>
      <c r="C177" s="16" t="s">
        <v>22</v>
      </c>
      <c r="D177" s="17">
        <v>0</v>
      </c>
      <c r="E177" s="17">
        <v>0</v>
      </c>
      <c r="F177" s="17">
        <f t="shared" si="40"/>
        <v>0</v>
      </c>
      <c r="G177" s="17">
        <v>0</v>
      </c>
      <c r="H177" s="17">
        <v>0</v>
      </c>
      <c r="I177" s="17">
        <f t="shared" si="29"/>
        <v>0</v>
      </c>
      <c r="J177" s="17">
        <f t="shared" si="41"/>
        <v>0</v>
      </c>
      <c r="K177" s="17">
        <f t="shared" si="41"/>
        <v>0</v>
      </c>
      <c r="L177" s="17">
        <f t="shared" si="41"/>
        <v>0</v>
      </c>
      <c r="M177" s="17">
        <v>0</v>
      </c>
      <c r="N177" s="17">
        <v>0</v>
      </c>
      <c r="O177" s="17">
        <v>0</v>
      </c>
      <c r="P177" s="17">
        <f t="shared" si="33"/>
        <v>0</v>
      </c>
      <c r="AH177" s="2"/>
      <c r="AI177" s="2"/>
      <c r="AJ177" s="2"/>
    </row>
    <row r="178" spans="1:36" s="4" customFormat="1" ht="17.100000000000001" customHeight="1">
      <c r="A178" s="63"/>
      <c r="B178" s="66"/>
      <c r="C178" s="16" t="s">
        <v>15</v>
      </c>
      <c r="D178" s="17">
        <v>0</v>
      </c>
      <c r="E178" s="17">
        <v>0</v>
      </c>
      <c r="F178" s="17">
        <f t="shared" si="40"/>
        <v>0</v>
      </c>
      <c r="G178" s="17">
        <v>0</v>
      </c>
      <c r="H178" s="17">
        <v>0</v>
      </c>
      <c r="I178" s="17">
        <f t="shared" si="29"/>
        <v>0</v>
      </c>
      <c r="J178" s="17">
        <f t="shared" si="41"/>
        <v>0</v>
      </c>
      <c r="K178" s="17">
        <f t="shared" si="41"/>
        <v>0</v>
      </c>
      <c r="L178" s="17">
        <f t="shared" si="41"/>
        <v>0</v>
      </c>
      <c r="M178" s="17">
        <v>0</v>
      </c>
      <c r="N178" s="17">
        <v>0</v>
      </c>
      <c r="O178" s="17">
        <v>0</v>
      </c>
      <c r="P178" s="17">
        <f t="shared" si="33"/>
        <v>0</v>
      </c>
      <c r="AH178" s="2"/>
      <c r="AI178" s="2"/>
      <c r="AJ178" s="2"/>
    </row>
    <row r="179" spans="1:36" s="4" customFormat="1" ht="17.100000000000001" customHeight="1">
      <c r="A179" s="63"/>
      <c r="B179" s="66" t="s">
        <v>15</v>
      </c>
      <c r="C179" s="16" t="s">
        <v>20</v>
      </c>
      <c r="D179" s="17">
        <f>SUM(D167+D171+D175)</f>
        <v>1044276</v>
      </c>
      <c r="E179" s="17">
        <f t="shared" ref="E179:O179" si="43">SUM(E167+E171+E175)</f>
        <v>207600</v>
      </c>
      <c r="F179" s="17">
        <f t="shared" si="40"/>
        <v>1251876</v>
      </c>
      <c r="G179" s="17">
        <f t="shared" si="43"/>
        <v>2683753</v>
      </c>
      <c r="H179" s="17">
        <f t="shared" si="43"/>
        <v>89520</v>
      </c>
      <c r="I179" s="17">
        <f t="shared" si="29"/>
        <v>2773273</v>
      </c>
      <c r="J179" s="17">
        <f t="shared" si="41"/>
        <v>3728029</v>
      </c>
      <c r="K179" s="17">
        <f t="shared" si="41"/>
        <v>297120</v>
      </c>
      <c r="L179" s="17">
        <f t="shared" si="41"/>
        <v>4025149</v>
      </c>
      <c r="M179" s="17">
        <f t="shared" si="43"/>
        <v>463341</v>
      </c>
      <c r="N179" s="17">
        <f t="shared" si="43"/>
        <v>22835</v>
      </c>
      <c r="O179" s="17">
        <f t="shared" si="43"/>
        <v>486176</v>
      </c>
      <c r="P179" s="17">
        <f t="shared" si="33"/>
        <v>4511325</v>
      </c>
      <c r="AH179" s="2"/>
      <c r="AI179" s="2"/>
      <c r="AJ179" s="2"/>
    </row>
    <row r="180" spans="1:36" s="4" customFormat="1" ht="17.100000000000001" customHeight="1">
      <c r="A180" s="63"/>
      <c r="B180" s="66"/>
      <c r="C180" s="16" t="s">
        <v>21</v>
      </c>
      <c r="D180" s="17">
        <f t="shared" ref="D180:O182" si="44">SUM(D168+D172+D176)</f>
        <v>480051</v>
      </c>
      <c r="E180" s="17">
        <f t="shared" si="44"/>
        <v>0</v>
      </c>
      <c r="F180" s="17">
        <f t="shared" si="40"/>
        <v>480051</v>
      </c>
      <c r="G180" s="17">
        <f t="shared" si="44"/>
        <v>0</v>
      </c>
      <c r="H180" s="17">
        <f t="shared" si="44"/>
        <v>0</v>
      </c>
      <c r="I180" s="17">
        <f t="shared" si="29"/>
        <v>0</v>
      </c>
      <c r="J180" s="17">
        <f t="shared" si="41"/>
        <v>480051</v>
      </c>
      <c r="K180" s="17">
        <f t="shared" si="41"/>
        <v>0</v>
      </c>
      <c r="L180" s="17">
        <f t="shared" si="41"/>
        <v>480051</v>
      </c>
      <c r="M180" s="17">
        <f t="shared" si="44"/>
        <v>0</v>
      </c>
      <c r="N180" s="17">
        <f t="shared" si="44"/>
        <v>0</v>
      </c>
      <c r="O180" s="17">
        <f t="shared" si="44"/>
        <v>0</v>
      </c>
      <c r="P180" s="17">
        <f t="shared" si="33"/>
        <v>480051</v>
      </c>
      <c r="AH180" s="2"/>
      <c r="AI180" s="2"/>
      <c r="AJ180" s="2"/>
    </row>
    <row r="181" spans="1:36" s="4" customFormat="1" ht="17.100000000000001" customHeight="1">
      <c r="A181" s="63"/>
      <c r="B181" s="66"/>
      <c r="C181" s="16" t="s">
        <v>22</v>
      </c>
      <c r="D181" s="17">
        <f t="shared" si="44"/>
        <v>0</v>
      </c>
      <c r="E181" s="17">
        <f t="shared" si="44"/>
        <v>67897</v>
      </c>
      <c r="F181" s="17">
        <f t="shared" si="40"/>
        <v>67897</v>
      </c>
      <c r="G181" s="17">
        <f t="shared" si="44"/>
        <v>115692</v>
      </c>
      <c r="H181" s="17">
        <f t="shared" si="44"/>
        <v>0</v>
      </c>
      <c r="I181" s="17">
        <f t="shared" si="29"/>
        <v>115692</v>
      </c>
      <c r="J181" s="17">
        <f t="shared" si="41"/>
        <v>115692</v>
      </c>
      <c r="K181" s="17">
        <f t="shared" si="41"/>
        <v>67897</v>
      </c>
      <c r="L181" s="17">
        <f t="shared" si="41"/>
        <v>183589</v>
      </c>
      <c r="M181" s="17">
        <f t="shared" si="44"/>
        <v>0</v>
      </c>
      <c r="N181" s="17">
        <f t="shared" si="44"/>
        <v>0</v>
      </c>
      <c r="O181" s="17">
        <f t="shared" si="44"/>
        <v>0</v>
      </c>
      <c r="P181" s="17">
        <f t="shared" si="33"/>
        <v>183589</v>
      </c>
      <c r="AH181" s="2"/>
      <c r="AI181" s="2"/>
      <c r="AJ181" s="2"/>
    </row>
    <row r="182" spans="1:36" s="4" customFormat="1" ht="17.100000000000001" customHeight="1">
      <c r="A182" s="64"/>
      <c r="B182" s="67"/>
      <c r="C182" s="20" t="s">
        <v>15</v>
      </c>
      <c r="D182" s="21">
        <f>SUM(D170+D174+D178)</f>
        <v>1524327</v>
      </c>
      <c r="E182" s="21">
        <f t="shared" si="44"/>
        <v>275497</v>
      </c>
      <c r="F182" s="21">
        <f t="shared" si="40"/>
        <v>1799824</v>
      </c>
      <c r="G182" s="21">
        <f t="shared" si="44"/>
        <v>2799445</v>
      </c>
      <c r="H182" s="21">
        <f t="shared" si="44"/>
        <v>89520</v>
      </c>
      <c r="I182" s="21">
        <f t="shared" si="29"/>
        <v>2888965</v>
      </c>
      <c r="J182" s="21">
        <f t="shared" si="41"/>
        <v>4323772</v>
      </c>
      <c r="K182" s="21">
        <f t="shared" si="41"/>
        <v>365017</v>
      </c>
      <c r="L182" s="21">
        <f t="shared" si="41"/>
        <v>4688789</v>
      </c>
      <c r="M182" s="21">
        <f t="shared" si="44"/>
        <v>463341</v>
      </c>
      <c r="N182" s="21">
        <f t="shared" si="44"/>
        <v>22835</v>
      </c>
      <c r="O182" s="21">
        <f t="shared" si="44"/>
        <v>486176</v>
      </c>
      <c r="P182" s="21">
        <f t="shared" si="33"/>
        <v>5174965</v>
      </c>
      <c r="AH182" s="2"/>
      <c r="AI182" s="2"/>
      <c r="AJ182" s="2"/>
    </row>
    <row r="183" spans="1:36" s="4" customFormat="1" ht="15.75" customHeight="1">
      <c r="A183" s="68" t="s">
        <v>35</v>
      </c>
      <c r="B183" s="69" t="s">
        <v>19</v>
      </c>
      <c r="C183" s="14" t="s">
        <v>20</v>
      </c>
      <c r="D183" s="18">
        <f>D7+D23+D39+D55+D71+D87+D103+D119+D135+D151+D167</f>
        <v>0</v>
      </c>
      <c r="E183" s="18">
        <f t="shared" ref="E183:P183" si="45">E7+E23+E39+E55+E71+E87+E103+E119+E135+E151+E167</f>
        <v>0</v>
      </c>
      <c r="F183" s="18">
        <f t="shared" si="45"/>
        <v>0</v>
      </c>
      <c r="G183" s="18">
        <f t="shared" si="45"/>
        <v>0</v>
      </c>
      <c r="H183" s="18">
        <f t="shared" si="45"/>
        <v>0</v>
      </c>
      <c r="I183" s="18">
        <f t="shared" si="45"/>
        <v>0</v>
      </c>
      <c r="J183" s="18">
        <f t="shared" si="45"/>
        <v>0</v>
      </c>
      <c r="K183" s="18">
        <f t="shared" si="45"/>
        <v>0</v>
      </c>
      <c r="L183" s="18">
        <f t="shared" si="45"/>
        <v>0</v>
      </c>
      <c r="M183" s="18">
        <f t="shared" si="45"/>
        <v>0</v>
      </c>
      <c r="N183" s="18">
        <f t="shared" si="45"/>
        <v>0</v>
      </c>
      <c r="O183" s="18">
        <f t="shared" si="45"/>
        <v>0</v>
      </c>
      <c r="P183" s="18">
        <f t="shared" si="45"/>
        <v>0</v>
      </c>
      <c r="AH183" s="2"/>
      <c r="AI183" s="2"/>
      <c r="AJ183" s="2"/>
    </row>
    <row r="184" spans="1:36" s="4" customFormat="1" ht="15.75" customHeight="1">
      <c r="A184" s="63"/>
      <c r="B184" s="66"/>
      <c r="C184" s="16" t="s">
        <v>21</v>
      </c>
      <c r="D184" s="18">
        <f t="shared" ref="D184:P187" si="46">D8+D24+D40+D56+D72+D88+D104+D120+D136+D152+D168</f>
        <v>0</v>
      </c>
      <c r="E184" s="18">
        <f t="shared" si="46"/>
        <v>0</v>
      </c>
      <c r="F184" s="18">
        <f t="shared" si="46"/>
        <v>0</v>
      </c>
      <c r="G184" s="18">
        <f t="shared" si="46"/>
        <v>0</v>
      </c>
      <c r="H184" s="18">
        <f t="shared" si="46"/>
        <v>0</v>
      </c>
      <c r="I184" s="18">
        <f t="shared" si="46"/>
        <v>0</v>
      </c>
      <c r="J184" s="18">
        <f t="shared" si="46"/>
        <v>0</v>
      </c>
      <c r="K184" s="18">
        <f t="shared" si="46"/>
        <v>0</v>
      </c>
      <c r="L184" s="18">
        <f t="shared" si="46"/>
        <v>0</v>
      </c>
      <c r="M184" s="18">
        <f t="shared" si="46"/>
        <v>0</v>
      </c>
      <c r="N184" s="18">
        <f t="shared" si="46"/>
        <v>0</v>
      </c>
      <c r="O184" s="18">
        <f t="shared" si="46"/>
        <v>0</v>
      </c>
      <c r="P184" s="18">
        <f t="shared" si="46"/>
        <v>0</v>
      </c>
      <c r="AH184" s="2"/>
      <c r="AI184" s="2"/>
      <c r="AJ184" s="2"/>
    </row>
    <row r="185" spans="1:36" s="4" customFormat="1" ht="15.75" customHeight="1">
      <c r="A185" s="63"/>
      <c r="B185" s="66"/>
      <c r="C185" s="16" t="s">
        <v>22</v>
      </c>
      <c r="D185" s="18">
        <f t="shared" si="46"/>
        <v>0</v>
      </c>
      <c r="E185" s="18">
        <f t="shared" si="46"/>
        <v>0</v>
      </c>
      <c r="F185" s="18">
        <f t="shared" si="46"/>
        <v>0</v>
      </c>
      <c r="G185" s="18">
        <f t="shared" si="46"/>
        <v>0</v>
      </c>
      <c r="H185" s="18">
        <f t="shared" si="46"/>
        <v>0</v>
      </c>
      <c r="I185" s="18">
        <f t="shared" si="46"/>
        <v>0</v>
      </c>
      <c r="J185" s="18">
        <f t="shared" si="46"/>
        <v>0</v>
      </c>
      <c r="K185" s="18">
        <f t="shared" si="46"/>
        <v>0</v>
      </c>
      <c r="L185" s="18">
        <f t="shared" si="46"/>
        <v>0</v>
      </c>
      <c r="M185" s="18">
        <f t="shared" si="46"/>
        <v>0</v>
      </c>
      <c r="N185" s="18">
        <f t="shared" si="46"/>
        <v>0</v>
      </c>
      <c r="O185" s="18">
        <f t="shared" si="46"/>
        <v>0</v>
      </c>
      <c r="P185" s="18">
        <f t="shared" si="46"/>
        <v>0</v>
      </c>
      <c r="AH185" s="2"/>
      <c r="AI185" s="2"/>
      <c r="AJ185" s="2"/>
    </row>
    <row r="186" spans="1:36" s="4" customFormat="1" ht="15.75" customHeight="1">
      <c r="A186" s="63"/>
      <c r="B186" s="66"/>
      <c r="C186" s="16" t="s">
        <v>15</v>
      </c>
      <c r="D186" s="18">
        <f t="shared" si="46"/>
        <v>0</v>
      </c>
      <c r="E186" s="18">
        <f t="shared" si="46"/>
        <v>0</v>
      </c>
      <c r="F186" s="18">
        <f t="shared" si="46"/>
        <v>0</v>
      </c>
      <c r="G186" s="18">
        <f t="shared" si="46"/>
        <v>0</v>
      </c>
      <c r="H186" s="18">
        <f t="shared" si="46"/>
        <v>0</v>
      </c>
      <c r="I186" s="18">
        <f t="shared" si="46"/>
        <v>0</v>
      </c>
      <c r="J186" s="18">
        <f t="shared" si="46"/>
        <v>0</v>
      </c>
      <c r="K186" s="18">
        <f t="shared" si="46"/>
        <v>0</v>
      </c>
      <c r="L186" s="18">
        <f t="shared" si="46"/>
        <v>0</v>
      </c>
      <c r="M186" s="18">
        <f t="shared" si="46"/>
        <v>0</v>
      </c>
      <c r="N186" s="18">
        <f t="shared" si="46"/>
        <v>0</v>
      </c>
      <c r="O186" s="18">
        <f t="shared" si="46"/>
        <v>0</v>
      </c>
      <c r="P186" s="18">
        <f t="shared" si="46"/>
        <v>0</v>
      </c>
      <c r="AH186" s="2"/>
      <c r="AI186" s="2"/>
      <c r="AJ186" s="2"/>
    </row>
    <row r="187" spans="1:36" s="4" customFormat="1" ht="15.75" customHeight="1">
      <c r="A187" s="63"/>
      <c r="B187" s="66" t="s">
        <v>23</v>
      </c>
      <c r="C187" s="16" t="s">
        <v>20</v>
      </c>
      <c r="D187" s="18">
        <f>D11+D27+D43+D59+D75+D91+D107+D123+D139+D155+D171</f>
        <v>10063206</v>
      </c>
      <c r="E187" s="18">
        <f t="shared" si="46"/>
        <v>817198</v>
      </c>
      <c r="F187" s="18">
        <f t="shared" si="46"/>
        <v>10880404</v>
      </c>
      <c r="G187" s="18">
        <f t="shared" si="46"/>
        <v>14513162</v>
      </c>
      <c r="H187" s="18">
        <f t="shared" si="46"/>
        <v>1347061</v>
      </c>
      <c r="I187" s="18">
        <f t="shared" si="46"/>
        <v>15860223</v>
      </c>
      <c r="J187" s="18">
        <f t="shared" si="46"/>
        <v>24576368</v>
      </c>
      <c r="K187" s="18">
        <f t="shared" si="46"/>
        <v>2164259</v>
      </c>
      <c r="L187" s="18">
        <f t="shared" si="46"/>
        <v>26740627</v>
      </c>
      <c r="M187" s="18">
        <f t="shared" si="46"/>
        <v>870470</v>
      </c>
      <c r="N187" s="18">
        <f t="shared" si="46"/>
        <v>55766</v>
      </c>
      <c r="O187" s="18">
        <f t="shared" si="46"/>
        <v>926236</v>
      </c>
      <c r="P187" s="18">
        <f t="shared" si="46"/>
        <v>27666863</v>
      </c>
      <c r="AH187" s="2"/>
      <c r="AI187" s="2"/>
      <c r="AJ187" s="2"/>
    </row>
    <row r="188" spans="1:36" s="4" customFormat="1" ht="15.75" customHeight="1">
      <c r="A188" s="63"/>
      <c r="B188" s="66"/>
      <c r="C188" s="16" t="s">
        <v>21</v>
      </c>
      <c r="D188" s="18">
        <f t="shared" ref="D188:P191" si="47">D12+D28+D44+D60+D76+D92+D108+D124+D140+D156+D172</f>
        <v>776091</v>
      </c>
      <c r="E188" s="18">
        <f t="shared" si="47"/>
        <v>0</v>
      </c>
      <c r="F188" s="18">
        <f t="shared" si="47"/>
        <v>776091</v>
      </c>
      <c r="G188" s="18">
        <f t="shared" si="47"/>
        <v>94500</v>
      </c>
      <c r="H188" s="18">
        <f t="shared" si="47"/>
        <v>4800</v>
      </c>
      <c r="I188" s="18">
        <f t="shared" si="47"/>
        <v>99300</v>
      </c>
      <c r="J188" s="18">
        <f t="shared" si="47"/>
        <v>870591</v>
      </c>
      <c r="K188" s="18">
        <f t="shared" si="47"/>
        <v>4800</v>
      </c>
      <c r="L188" s="18">
        <f t="shared" si="47"/>
        <v>875391</v>
      </c>
      <c r="M188" s="18">
        <f t="shared" si="47"/>
        <v>2587</v>
      </c>
      <c r="N188" s="18">
        <f t="shared" si="47"/>
        <v>100</v>
      </c>
      <c r="O188" s="18">
        <f t="shared" si="47"/>
        <v>2687</v>
      </c>
      <c r="P188" s="18">
        <f t="shared" si="47"/>
        <v>878078</v>
      </c>
      <c r="AH188" s="2"/>
      <c r="AI188" s="2"/>
      <c r="AJ188" s="2"/>
    </row>
    <row r="189" spans="1:36" s="4" customFormat="1" ht="15.75" customHeight="1">
      <c r="A189" s="63"/>
      <c r="B189" s="66"/>
      <c r="C189" s="16" t="s">
        <v>22</v>
      </c>
      <c r="D189" s="18">
        <f t="shared" si="47"/>
        <v>184800</v>
      </c>
      <c r="E189" s="18">
        <f t="shared" si="47"/>
        <v>67897</v>
      </c>
      <c r="F189" s="18">
        <f t="shared" si="47"/>
        <v>252697</v>
      </c>
      <c r="G189" s="18">
        <f t="shared" si="47"/>
        <v>3767470</v>
      </c>
      <c r="H189" s="18">
        <f t="shared" si="47"/>
        <v>25200</v>
      </c>
      <c r="I189" s="18">
        <f t="shared" si="47"/>
        <v>3792670</v>
      </c>
      <c r="J189" s="18">
        <f t="shared" si="47"/>
        <v>3952270</v>
      </c>
      <c r="K189" s="18">
        <f t="shared" si="47"/>
        <v>93097</v>
      </c>
      <c r="L189" s="18">
        <f t="shared" si="47"/>
        <v>4045367</v>
      </c>
      <c r="M189" s="18">
        <f t="shared" si="47"/>
        <v>109150</v>
      </c>
      <c r="N189" s="18">
        <f t="shared" si="47"/>
        <v>1000</v>
      </c>
      <c r="O189" s="18">
        <f t="shared" si="47"/>
        <v>110150</v>
      </c>
      <c r="P189" s="18">
        <f t="shared" si="47"/>
        <v>4155517</v>
      </c>
      <c r="AH189" s="2"/>
      <c r="AI189" s="2"/>
      <c r="AJ189" s="2"/>
    </row>
    <row r="190" spans="1:36" s="4" customFormat="1" ht="15.75" customHeight="1">
      <c r="A190" s="63"/>
      <c r="B190" s="66"/>
      <c r="C190" s="16" t="s">
        <v>15</v>
      </c>
      <c r="D190" s="18">
        <f t="shared" si="47"/>
        <v>11024097</v>
      </c>
      <c r="E190" s="18">
        <f t="shared" si="47"/>
        <v>885095</v>
      </c>
      <c r="F190" s="18">
        <f t="shared" si="47"/>
        <v>11909192</v>
      </c>
      <c r="G190" s="18">
        <f t="shared" si="47"/>
        <v>18375132</v>
      </c>
      <c r="H190" s="18">
        <f t="shared" si="47"/>
        <v>1377061</v>
      </c>
      <c r="I190" s="18">
        <f t="shared" si="47"/>
        <v>19752193</v>
      </c>
      <c r="J190" s="18">
        <f t="shared" si="47"/>
        <v>29399229</v>
      </c>
      <c r="K190" s="18">
        <f t="shared" si="47"/>
        <v>2262156</v>
      </c>
      <c r="L190" s="18">
        <f t="shared" si="47"/>
        <v>31661385</v>
      </c>
      <c r="M190" s="18">
        <f t="shared" si="47"/>
        <v>982207</v>
      </c>
      <c r="N190" s="18">
        <f t="shared" si="47"/>
        <v>56866</v>
      </c>
      <c r="O190" s="18">
        <f t="shared" si="47"/>
        <v>1039073</v>
      </c>
      <c r="P190" s="18">
        <f t="shared" si="47"/>
        <v>32700458</v>
      </c>
      <c r="AH190" s="2"/>
      <c r="AI190" s="2"/>
      <c r="AJ190" s="2"/>
    </row>
    <row r="191" spans="1:36" s="4" customFormat="1" ht="15.75" customHeight="1">
      <c r="A191" s="63"/>
      <c r="B191" s="66" t="s">
        <v>24</v>
      </c>
      <c r="C191" s="16" t="s">
        <v>20</v>
      </c>
      <c r="D191" s="18">
        <f>D15+D31+D47+D63+D79+D95+D111+D127+D143+D159+D175</f>
        <v>4848211</v>
      </c>
      <c r="E191" s="18">
        <f t="shared" si="47"/>
        <v>346242</v>
      </c>
      <c r="F191" s="18">
        <f t="shared" si="47"/>
        <v>5194453</v>
      </c>
      <c r="G191" s="18">
        <f t="shared" si="47"/>
        <v>4701016</v>
      </c>
      <c r="H191" s="18">
        <f t="shared" si="47"/>
        <v>549222</v>
      </c>
      <c r="I191" s="18">
        <f t="shared" si="47"/>
        <v>5250238</v>
      </c>
      <c r="J191" s="18">
        <f t="shared" si="47"/>
        <v>9549227</v>
      </c>
      <c r="K191" s="18">
        <f t="shared" si="47"/>
        <v>895464</v>
      </c>
      <c r="L191" s="18">
        <f t="shared" si="47"/>
        <v>10444691</v>
      </c>
      <c r="M191" s="18">
        <f t="shared" si="47"/>
        <v>463551</v>
      </c>
      <c r="N191" s="18">
        <f t="shared" si="47"/>
        <v>61332</v>
      </c>
      <c r="O191" s="18">
        <f t="shared" si="47"/>
        <v>524883</v>
      </c>
      <c r="P191" s="18">
        <f t="shared" si="47"/>
        <v>10969574</v>
      </c>
      <c r="AH191" s="2"/>
      <c r="AI191" s="2"/>
      <c r="AJ191" s="2"/>
    </row>
    <row r="192" spans="1:36" s="4" customFormat="1" ht="15.75" customHeight="1">
      <c r="A192" s="63"/>
      <c r="B192" s="66"/>
      <c r="C192" s="16" t="s">
        <v>21</v>
      </c>
      <c r="D192" s="18">
        <f t="shared" ref="D192:P194" si="48">D16+D32+D48+D64+D80+D96+D112+D128+D144+D160+D176</f>
        <v>102181</v>
      </c>
      <c r="E192" s="18">
        <f t="shared" si="48"/>
        <v>40000</v>
      </c>
      <c r="F192" s="18">
        <f t="shared" si="48"/>
        <v>142181</v>
      </c>
      <c r="G192" s="18">
        <f t="shared" si="48"/>
        <v>618232</v>
      </c>
      <c r="H192" s="18">
        <f t="shared" si="48"/>
        <v>0</v>
      </c>
      <c r="I192" s="18">
        <f t="shared" si="48"/>
        <v>618232</v>
      </c>
      <c r="J192" s="18">
        <f t="shared" si="48"/>
        <v>720413</v>
      </c>
      <c r="K192" s="18">
        <f t="shared" si="48"/>
        <v>40000</v>
      </c>
      <c r="L192" s="18">
        <f t="shared" si="48"/>
        <v>760413</v>
      </c>
      <c r="M192" s="18">
        <f t="shared" si="48"/>
        <v>42135</v>
      </c>
      <c r="N192" s="18">
        <f t="shared" si="48"/>
        <v>2000</v>
      </c>
      <c r="O192" s="18">
        <f t="shared" si="48"/>
        <v>44135</v>
      </c>
      <c r="P192" s="18">
        <f t="shared" si="48"/>
        <v>804548</v>
      </c>
      <c r="AH192" s="2"/>
      <c r="AI192" s="2"/>
      <c r="AJ192" s="2"/>
    </row>
    <row r="193" spans="1:36" s="4" customFormat="1" ht="15.75" customHeight="1">
      <c r="A193" s="63"/>
      <c r="B193" s="66"/>
      <c r="C193" s="16" t="s">
        <v>22</v>
      </c>
      <c r="D193" s="18">
        <f t="shared" si="48"/>
        <v>0</v>
      </c>
      <c r="E193" s="18">
        <f t="shared" si="48"/>
        <v>0</v>
      </c>
      <c r="F193" s="18">
        <f t="shared" si="48"/>
        <v>0</v>
      </c>
      <c r="G193" s="18">
        <f t="shared" si="48"/>
        <v>0</v>
      </c>
      <c r="H193" s="18">
        <f t="shared" si="48"/>
        <v>0</v>
      </c>
      <c r="I193" s="18">
        <f t="shared" si="48"/>
        <v>0</v>
      </c>
      <c r="J193" s="18">
        <f t="shared" si="48"/>
        <v>0</v>
      </c>
      <c r="K193" s="18">
        <f t="shared" si="48"/>
        <v>0</v>
      </c>
      <c r="L193" s="18">
        <f t="shared" si="48"/>
        <v>0</v>
      </c>
      <c r="M193" s="18">
        <f t="shared" si="48"/>
        <v>0</v>
      </c>
      <c r="N193" s="18">
        <f t="shared" si="48"/>
        <v>0</v>
      </c>
      <c r="O193" s="18">
        <f t="shared" si="48"/>
        <v>0</v>
      </c>
      <c r="P193" s="18">
        <f t="shared" si="48"/>
        <v>0</v>
      </c>
      <c r="AH193" s="2"/>
      <c r="AI193" s="2"/>
      <c r="AJ193" s="2"/>
    </row>
    <row r="194" spans="1:36" s="4" customFormat="1" ht="15.75" customHeight="1">
      <c r="A194" s="63"/>
      <c r="B194" s="66"/>
      <c r="C194" s="16" t="s">
        <v>15</v>
      </c>
      <c r="D194" s="18">
        <f t="shared" si="48"/>
        <v>4950392</v>
      </c>
      <c r="E194" s="18">
        <f t="shared" si="48"/>
        <v>386242</v>
      </c>
      <c r="F194" s="18">
        <f t="shared" si="48"/>
        <v>5336634</v>
      </c>
      <c r="G194" s="18">
        <f t="shared" si="48"/>
        <v>5319248</v>
      </c>
      <c r="H194" s="18">
        <f t="shared" si="48"/>
        <v>549222</v>
      </c>
      <c r="I194" s="18">
        <f t="shared" si="48"/>
        <v>5868470</v>
      </c>
      <c r="J194" s="18">
        <f t="shared" si="48"/>
        <v>10269640</v>
      </c>
      <c r="K194" s="18">
        <f t="shared" si="48"/>
        <v>935464</v>
      </c>
      <c r="L194" s="18">
        <f t="shared" si="48"/>
        <v>11205104</v>
      </c>
      <c r="M194" s="18">
        <f t="shared" si="48"/>
        <v>505686</v>
      </c>
      <c r="N194" s="18">
        <f t="shared" si="48"/>
        <v>63332</v>
      </c>
      <c r="O194" s="18">
        <f t="shared" si="48"/>
        <v>569018</v>
      </c>
      <c r="P194" s="18">
        <f t="shared" si="48"/>
        <v>11774122</v>
      </c>
      <c r="AH194" s="2"/>
      <c r="AI194" s="2"/>
      <c r="AJ194" s="2"/>
    </row>
    <row r="195" spans="1:36" s="4" customFormat="1" ht="15.75" customHeight="1">
      <c r="A195" s="63"/>
      <c r="B195" s="66" t="s">
        <v>15</v>
      </c>
      <c r="C195" s="16" t="s">
        <v>20</v>
      </c>
      <c r="D195" s="17">
        <f>D183+D187+D191</f>
        <v>14911417</v>
      </c>
      <c r="E195" s="17">
        <f t="shared" ref="E195:P195" si="49">E183+E187+E191</f>
        <v>1163440</v>
      </c>
      <c r="F195" s="17">
        <f t="shared" si="49"/>
        <v>16074857</v>
      </c>
      <c r="G195" s="17">
        <f t="shared" si="49"/>
        <v>19214178</v>
      </c>
      <c r="H195" s="17">
        <f t="shared" si="49"/>
        <v>1896283</v>
      </c>
      <c r="I195" s="17">
        <f t="shared" si="49"/>
        <v>21110461</v>
      </c>
      <c r="J195" s="17">
        <f t="shared" si="49"/>
        <v>34125595</v>
      </c>
      <c r="K195" s="17">
        <f t="shared" si="49"/>
        <v>3059723</v>
      </c>
      <c r="L195" s="17">
        <f t="shared" si="49"/>
        <v>37185318</v>
      </c>
      <c r="M195" s="17">
        <f t="shared" si="49"/>
        <v>1334021</v>
      </c>
      <c r="N195" s="17">
        <f t="shared" si="49"/>
        <v>117098</v>
      </c>
      <c r="O195" s="17">
        <f t="shared" si="49"/>
        <v>1451119</v>
      </c>
      <c r="P195" s="17">
        <f t="shared" si="49"/>
        <v>38636437</v>
      </c>
      <c r="AH195" s="2"/>
      <c r="AI195" s="2"/>
      <c r="AJ195" s="2"/>
    </row>
    <row r="196" spans="1:36" s="4" customFormat="1" ht="15.75" customHeight="1">
      <c r="A196" s="63"/>
      <c r="B196" s="66"/>
      <c r="C196" s="16" t="s">
        <v>21</v>
      </c>
      <c r="D196" s="17">
        <f t="shared" ref="D196:P197" si="50">D184+D188+D192</f>
        <v>878272</v>
      </c>
      <c r="E196" s="17">
        <f t="shared" si="50"/>
        <v>40000</v>
      </c>
      <c r="F196" s="17">
        <f t="shared" si="50"/>
        <v>918272</v>
      </c>
      <c r="G196" s="17">
        <f t="shared" si="50"/>
        <v>712732</v>
      </c>
      <c r="H196" s="17">
        <f t="shared" si="50"/>
        <v>4800</v>
      </c>
      <c r="I196" s="17">
        <f t="shared" si="50"/>
        <v>717532</v>
      </c>
      <c r="J196" s="17">
        <f t="shared" si="50"/>
        <v>1591004</v>
      </c>
      <c r="K196" s="17">
        <f t="shared" si="50"/>
        <v>44800</v>
      </c>
      <c r="L196" s="17">
        <f t="shared" si="50"/>
        <v>1635804</v>
      </c>
      <c r="M196" s="17">
        <f t="shared" si="50"/>
        <v>44722</v>
      </c>
      <c r="N196" s="17">
        <f t="shared" si="50"/>
        <v>2100</v>
      </c>
      <c r="O196" s="17">
        <f t="shared" si="50"/>
        <v>46822</v>
      </c>
      <c r="P196" s="17">
        <f t="shared" si="50"/>
        <v>1682626</v>
      </c>
      <c r="AH196" s="2"/>
      <c r="AI196" s="2"/>
      <c r="AJ196" s="2"/>
    </row>
    <row r="197" spans="1:36" s="4" customFormat="1" ht="15.75" customHeight="1">
      <c r="A197" s="63"/>
      <c r="B197" s="66"/>
      <c r="C197" s="16" t="s">
        <v>22</v>
      </c>
      <c r="D197" s="17">
        <f t="shared" si="50"/>
        <v>184800</v>
      </c>
      <c r="E197" s="17">
        <f t="shared" si="50"/>
        <v>67897</v>
      </c>
      <c r="F197" s="17">
        <f t="shared" si="50"/>
        <v>252697</v>
      </c>
      <c r="G197" s="17">
        <f t="shared" si="50"/>
        <v>3767470</v>
      </c>
      <c r="H197" s="17">
        <f t="shared" si="50"/>
        <v>25200</v>
      </c>
      <c r="I197" s="17">
        <f t="shared" si="50"/>
        <v>3792670</v>
      </c>
      <c r="J197" s="17">
        <f t="shared" si="50"/>
        <v>3952270</v>
      </c>
      <c r="K197" s="17">
        <f t="shared" si="50"/>
        <v>93097</v>
      </c>
      <c r="L197" s="17">
        <f t="shared" si="50"/>
        <v>4045367</v>
      </c>
      <c r="M197" s="17">
        <f t="shared" si="50"/>
        <v>109150</v>
      </c>
      <c r="N197" s="17">
        <f t="shared" si="50"/>
        <v>1000</v>
      </c>
      <c r="O197" s="17">
        <f t="shared" si="50"/>
        <v>110150</v>
      </c>
      <c r="P197" s="17">
        <f t="shared" si="50"/>
        <v>4155517</v>
      </c>
      <c r="AH197" s="2"/>
      <c r="AI197" s="2"/>
      <c r="AJ197" s="2"/>
    </row>
    <row r="198" spans="1:36" s="4" customFormat="1" ht="15.75" customHeight="1" thickBot="1">
      <c r="A198" s="73"/>
      <c r="B198" s="74"/>
      <c r="C198" s="23" t="s">
        <v>15</v>
      </c>
      <c r="D198" s="24">
        <f t="shared" ref="D198:O198" si="51">D22+D38+D54+D70+D86+D102+D118+D134+D150+D166+D182</f>
        <v>15974489</v>
      </c>
      <c r="E198" s="24">
        <f t="shared" si="51"/>
        <v>1271337</v>
      </c>
      <c r="F198" s="24">
        <f t="shared" si="51"/>
        <v>17245826</v>
      </c>
      <c r="G198" s="24">
        <f t="shared" si="51"/>
        <v>23694380</v>
      </c>
      <c r="H198" s="24">
        <f t="shared" si="51"/>
        <v>1926283</v>
      </c>
      <c r="I198" s="24">
        <f t="shared" si="51"/>
        <v>25620663</v>
      </c>
      <c r="J198" s="24">
        <f t="shared" si="51"/>
        <v>39668869</v>
      </c>
      <c r="K198" s="24">
        <f t="shared" si="51"/>
        <v>3197620</v>
      </c>
      <c r="L198" s="24">
        <f t="shared" si="51"/>
        <v>42866489</v>
      </c>
      <c r="M198" s="24">
        <f t="shared" si="51"/>
        <v>1487893</v>
      </c>
      <c r="N198" s="24">
        <f t="shared" si="51"/>
        <v>120198</v>
      </c>
      <c r="O198" s="24">
        <f t="shared" si="51"/>
        <v>1608091</v>
      </c>
      <c r="P198" s="24">
        <f>P22+P38+P54+P70+P86+P102+P118+P134+P150+P166+P182</f>
        <v>44474580</v>
      </c>
      <c r="AH198" s="2"/>
      <c r="AI198" s="2"/>
      <c r="AJ198" s="2"/>
    </row>
    <row r="199" spans="1:36" s="4" customFormat="1" ht="17.100000000000001" customHeight="1" thickTop="1">
      <c r="A199" s="25"/>
      <c r="B199" s="26"/>
      <c r="C199" s="27"/>
      <c r="D199" s="27"/>
      <c r="E199" s="27"/>
      <c r="F199" s="27"/>
      <c r="G199" s="28"/>
      <c r="H199" s="28"/>
      <c r="I199" s="28"/>
      <c r="J199" s="28"/>
      <c r="K199" s="28"/>
      <c r="L199" s="28"/>
      <c r="M199" s="28"/>
      <c r="N199" s="28"/>
      <c r="O199" s="28"/>
      <c r="P199" s="29"/>
      <c r="AH199" s="2"/>
      <c r="AI199" s="2"/>
      <c r="AJ199" s="2"/>
    </row>
    <row r="200" spans="1:36" s="4" customFormat="1" ht="17.100000000000001" customHeight="1">
      <c r="A200" s="30"/>
      <c r="B200" s="31"/>
      <c r="C200" s="2"/>
      <c r="D200" s="32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4">
        <f>SUM(P195:P197)</f>
        <v>44474580</v>
      </c>
      <c r="P200" s="33"/>
      <c r="AH200" s="2"/>
      <c r="AI200" s="2"/>
      <c r="AJ200" s="2"/>
    </row>
    <row r="201" spans="1:36" s="4" customFormat="1" ht="17.100000000000001" customHeight="1">
      <c r="A201" s="30"/>
      <c r="B201" s="31"/>
      <c r="C201" s="2"/>
      <c r="D201" s="32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S201" s="35"/>
      <c r="AH201" s="2"/>
      <c r="AI201" s="2"/>
      <c r="AJ201" s="2"/>
    </row>
  </sheetData>
  <mergeCells count="73">
    <mergeCell ref="A151:A166"/>
    <mergeCell ref="B151:B154"/>
    <mergeCell ref="B155:B158"/>
    <mergeCell ref="B159:B162"/>
    <mergeCell ref="B163:B166"/>
    <mergeCell ref="A167:A182"/>
    <mergeCell ref="B167:B170"/>
    <mergeCell ref="B171:B174"/>
    <mergeCell ref="B175:B178"/>
    <mergeCell ref="B179:B182"/>
    <mergeCell ref="A183:A198"/>
    <mergeCell ref="B183:B186"/>
    <mergeCell ref="B187:B190"/>
    <mergeCell ref="B191:B194"/>
    <mergeCell ref="B195:B198"/>
    <mergeCell ref="A135:A150"/>
    <mergeCell ref="B135:B138"/>
    <mergeCell ref="B139:B142"/>
    <mergeCell ref="B143:B146"/>
    <mergeCell ref="B147:B150"/>
    <mergeCell ref="A119:A134"/>
    <mergeCell ref="B119:B122"/>
    <mergeCell ref="B123:B126"/>
    <mergeCell ref="B127:B130"/>
    <mergeCell ref="B131:B134"/>
    <mergeCell ref="A103:A118"/>
    <mergeCell ref="B103:B106"/>
    <mergeCell ref="B107:B110"/>
    <mergeCell ref="B111:B114"/>
    <mergeCell ref="B115:B118"/>
    <mergeCell ref="A87:A102"/>
    <mergeCell ref="B87:B90"/>
    <mergeCell ref="B91:B94"/>
    <mergeCell ref="B95:B98"/>
    <mergeCell ref="B99:B102"/>
    <mergeCell ref="A71:A86"/>
    <mergeCell ref="B71:B74"/>
    <mergeCell ref="B75:B78"/>
    <mergeCell ref="B79:B82"/>
    <mergeCell ref="B83:B86"/>
    <mergeCell ref="A55:A70"/>
    <mergeCell ref="B55:B58"/>
    <mergeCell ref="B59:B62"/>
    <mergeCell ref="B63:B66"/>
    <mergeCell ref="B67:B70"/>
    <mergeCell ref="A39:A54"/>
    <mergeCell ref="B39:B42"/>
    <mergeCell ref="B43:B46"/>
    <mergeCell ref="B47:B50"/>
    <mergeCell ref="B51:B54"/>
    <mergeCell ref="A23:A38"/>
    <mergeCell ref="B23:B26"/>
    <mergeCell ref="B27:B30"/>
    <mergeCell ref="B31:B34"/>
    <mergeCell ref="B35:B38"/>
    <mergeCell ref="A7:A22"/>
    <mergeCell ref="B7:B10"/>
    <mergeCell ref="B11:B14"/>
    <mergeCell ref="B15:B18"/>
    <mergeCell ref="B19:B22"/>
    <mergeCell ref="A4:A6"/>
    <mergeCell ref="B4:B6"/>
    <mergeCell ref="A1:P1"/>
    <mergeCell ref="A2:P2"/>
    <mergeCell ref="A3:C3"/>
    <mergeCell ref="O3:P3"/>
    <mergeCell ref="P4:P6"/>
    <mergeCell ref="D5:F5"/>
    <mergeCell ref="G5:I5"/>
    <mergeCell ref="D4:I4"/>
    <mergeCell ref="J4:L5"/>
    <mergeCell ref="M4:O5"/>
    <mergeCell ref="C4:C6"/>
  </mergeCells>
  <printOptions horizontalCentered="1"/>
  <pageMargins left="0.43307086614173229" right="0.47244094488188981" top="0.51181102362204722" bottom="0.62992125984251968" header="0.31496062992125984" footer="0.39370078740157483"/>
  <pageSetup paperSize="9" scale="75" firstPageNumber="48" orientation="landscape" useFirstPageNumber="1" verticalDpi="300" r:id="rId1"/>
  <headerFooter>
    <oddFooter>&amp;C&amp;P</oddFooter>
  </headerFooter>
  <rowBreaks count="5" manualBreakCount="5">
    <brk id="38" max="18" man="1"/>
    <brk id="70" max="18" man="1"/>
    <brk id="102" max="18" man="1"/>
    <brk id="134" max="18" man="1"/>
    <brk id="166" max="18" man="1"/>
  </rowBreaks>
  <ignoredErrors>
    <ignoredError sqref="F30:F38 F26 F19:F22 F51:F54" formula="1"/>
    <ignoredError sqref="I29 M14:O14 D14:E14 G14:H14 D46:E46 G46:O46 D62:H62 K62:O62 I61" formulaRange="1"/>
    <ignoredError sqref="F14 F46 I62:J6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rightToLeft="1" workbookViewId="0">
      <selection sqref="A1:O1"/>
    </sheetView>
  </sheetViews>
  <sheetFormatPr defaultRowHeight="35.25" customHeight="1"/>
  <cols>
    <col min="1" max="1" width="9" customWidth="1"/>
    <col min="2" max="2" width="12.85546875" customWidth="1"/>
    <col min="3" max="3" width="9.85546875" customWidth="1"/>
    <col min="4" max="4" width="12.42578125" customWidth="1"/>
    <col min="5" max="5" width="10" customWidth="1"/>
    <col min="6" max="6" width="13.28515625" customWidth="1"/>
    <col min="7" max="8" width="10.42578125" customWidth="1"/>
    <col min="9" max="9" width="10.28515625" customWidth="1"/>
    <col min="10" max="10" width="16.5703125" customWidth="1"/>
    <col min="11" max="11" width="10" customWidth="1"/>
    <col min="12" max="12" width="12.7109375" customWidth="1"/>
    <col min="13" max="13" width="9.42578125" customWidth="1"/>
    <col min="14" max="14" width="12.140625" customWidth="1"/>
    <col min="15" max="15" width="10" customWidth="1"/>
    <col min="16" max="16" width="17" style="76" customWidth="1"/>
    <col min="17" max="17" width="14.28515625" bestFit="1" customWidth="1"/>
    <col min="18" max="18" width="15.28515625" customWidth="1"/>
  </cols>
  <sheetData>
    <row r="1" spans="1:19" ht="30.75" customHeight="1">
      <c r="A1" s="7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Q1" s="77"/>
    </row>
    <row r="2" spans="1:19" ht="24" customHeight="1" thickBot="1">
      <c r="A2" s="78"/>
      <c r="B2" s="78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79"/>
      <c r="O2" s="80"/>
      <c r="P2"/>
    </row>
    <row r="3" spans="1:19" ht="65.25" customHeight="1" thickTop="1" thickBot="1">
      <c r="A3" s="81" t="s">
        <v>3</v>
      </c>
      <c r="B3" s="82" t="s">
        <v>37</v>
      </c>
      <c r="C3" s="82" t="s">
        <v>38</v>
      </c>
      <c r="D3" s="82" t="s">
        <v>39</v>
      </c>
      <c r="E3" s="82" t="s">
        <v>38</v>
      </c>
      <c r="F3" s="82" t="s">
        <v>40</v>
      </c>
      <c r="G3" s="82" t="s">
        <v>38</v>
      </c>
      <c r="H3" s="82" t="s">
        <v>41</v>
      </c>
      <c r="I3" s="82" t="s">
        <v>38</v>
      </c>
      <c r="J3" s="82" t="s">
        <v>42</v>
      </c>
      <c r="K3" s="82" t="s">
        <v>38</v>
      </c>
      <c r="L3" s="82" t="s">
        <v>43</v>
      </c>
      <c r="M3" s="82" t="s">
        <v>38</v>
      </c>
      <c r="N3" s="82" t="s">
        <v>44</v>
      </c>
      <c r="O3" s="83" t="s">
        <v>38</v>
      </c>
      <c r="P3"/>
    </row>
    <row r="4" spans="1:19" ht="36.75" customHeight="1" thickTop="1">
      <c r="A4" s="84" t="s">
        <v>18</v>
      </c>
      <c r="B4" s="85">
        <v>30</v>
      </c>
      <c r="C4" s="86">
        <v>2.0215633423180592</v>
      </c>
      <c r="D4" s="85">
        <v>99</v>
      </c>
      <c r="E4" s="86">
        <v>1.0840998685939554</v>
      </c>
      <c r="F4" s="87">
        <v>256</v>
      </c>
      <c r="G4" s="88">
        <v>0.57560427206295672</v>
      </c>
      <c r="H4" s="85">
        <v>72778</v>
      </c>
      <c r="I4" s="86">
        <v>0.93920500138471374</v>
      </c>
      <c r="J4" s="85">
        <v>437976</v>
      </c>
      <c r="K4" s="86">
        <v>2.6170352397129495</v>
      </c>
      <c r="L4" s="85">
        <v>2601</v>
      </c>
      <c r="M4" s="86">
        <v>0.72947663346954339</v>
      </c>
      <c r="N4" s="85">
        <v>754</v>
      </c>
      <c r="O4" s="89">
        <v>0.61582691506652398</v>
      </c>
      <c r="R4" s="90"/>
    </row>
    <row r="5" spans="1:19" ht="36.75" customHeight="1">
      <c r="A5" s="91" t="s">
        <v>25</v>
      </c>
      <c r="B5" s="92">
        <v>329</v>
      </c>
      <c r="C5" s="86">
        <v>22.169811320754718</v>
      </c>
      <c r="D5" s="92">
        <v>3198</v>
      </c>
      <c r="E5" s="86">
        <v>35.019710906701704</v>
      </c>
      <c r="F5" s="93">
        <v>19860</v>
      </c>
      <c r="G5" s="88">
        <v>44.654300168634066</v>
      </c>
      <c r="H5" s="92">
        <v>1751006</v>
      </c>
      <c r="I5" s="86">
        <v>22.596850595710823</v>
      </c>
      <c r="J5" s="92">
        <v>2625598</v>
      </c>
      <c r="K5" s="86">
        <v>15.688719225071329</v>
      </c>
      <c r="L5" s="92">
        <v>88935</v>
      </c>
      <c r="M5" s="86">
        <v>24.942716031377874</v>
      </c>
      <c r="N5" s="92">
        <v>32903</v>
      </c>
      <c r="O5" s="89">
        <v>26.873412448851248</v>
      </c>
      <c r="Q5" s="94"/>
      <c r="R5" s="76"/>
    </row>
    <row r="6" spans="1:19" ht="36.75" customHeight="1">
      <c r="A6" s="91" t="s">
        <v>26</v>
      </c>
      <c r="B6" s="92">
        <v>7</v>
      </c>
      <c r="C6" s="86">
        <v>0.47169811320754718</v>
      </c>
      <c r="D6" s="92">
        <v>39</v>
      </c>
      <c r="E6" s="86">
        <v>0.42706964520367935</v>
      </c>
      <c r="F6" s="93">
        <v>148</v>
      </c>
      <c r="G6" s="88">
        <v>0.3327712197863969</v>
      </c>
      <c r="H6" s="92">
        <v>28324</v>
      </c>
      <c r="I6" s="86">
        <v>0.36552313143011117</v>
      </c>
      <c r="J6" s="92">
        <v>30405</v>
      </c>
      <c r="K6" s="86">
        <v>0.18167880537625858</v>
      </c>
      <c r="L6" s="92">
        <v>1008</v>
      </c>
      <c r="M6" s="86">
        <v>0.28270374722695107</v>
      </c>
      <c r="N6" s="92">
        <v>293</v>
      </c>
      <c r="O6" s="89">
        <v>0.23930674550993572</v>
      </c>
    </row>
    <row r="7" spans="1:19" ht="36.75" customHeight="1">
      <c r="A7" s="91" t="s">
        <v>27</v>
      </c>
      <c r="B7" s="92">
        <v>667</v>
      </c>
      <c r="C7" s="86">
        <v>44.946091644204849</v>
      </c>
      <c r="D7" s="92">
        <v>3024</v>
      </c>
      <c r="E7" s="86">
        <v>33.114323258869909</v>
      </c>
      <c r="F7" s="93">
        <v>11750</v>
      </c>
      <c r="G7" s="88">
        <v>26.419336706014612</v>
      </c>
      <c r="H7" s="92">
        <v>3300726</v>
      </c>
      <c r="I7" s="86">
        <v>42.596091777742735</v>
      </c>
      <c r="J7" s="92">
        <v>8871503</v>
      </c>
      <c r="K7" s="86">
        <v>53.009836110241537</v>
      </c>
      <c r="L7" s="92">
        <v>171258</v>
      </c>
      <c r="M7" s="86">
        <v>48.03103010177896</v>
      </c>
      <c r="N7" s="92">
        <v>60691</v>
      </c>
      <c r="O7" s="89">
        <v>49.569166183424947</v>
      </c>
      <c r="R7" s="95"/>
      <c r="S7" s="94"/>
    </row>
    <row r="8" spans="1:19" ht="36.75" customHeight="1">
      <c r="A8" s="91" t="s">
        <v>28</v>
      </c>
      <c r="B8" s="92">
        <v>11</v>
      </c>
      <c r="C8" s="86">
        <v>0.74123989218328845</v>
      </c>
      <c r="D8" s="92">
        <v>31</v>
      </c>
      <c r="E8" s="86">
        <v>0.33946561541830922</v>
      </c>
      <c r="F8" s="93">
        <v>81</v>
      </c>
      <c r="G8" s="88">
        <v>0.1821247892074199</v>
      </c>
      <c r="H8" s="92">
        <v>17266</v>
      </c>
      <c r="I8" s="86">
        <v>0.22281889518684858</v>
      </c>
      <c r="J8" s="92">
        <v>17266</v>
      </c>
      <c r="K8" s="86">
        <v>0.10316942126711003</v>
      </c>
      <c r="L8" s="92">
        <v>514</v>
      </c>
      <c r="M8" s="86">
        <v>0.14415647428040959</v>
      </c>
      <c r="N8" s="92">
        <v>830</v>
      </c>
      <c r="O8" s="89">
        <v>0.67789965451620016</v>
      </c>
      <c r="R8" s="76"/>
      <c r="S8" s="94"/>
    </row>
    <row r="9" spans="1:19" ht="36.75" customHeight="1">
      <c r="A9" s="91" t="s">
        <v>29</v>
      </c>
      <c r="B9" s="92">
        <v>344</v>
      </c>
      <c r="C9" s="86">
        <v>23.180592991913745</v>
      </c>
      <c r="D9" s="92">
        <v>1913</v>
      </c>
      <c r="E9" s="86">
        <v>20.948313622426632</v>
      </c>
      <c r="F9" s="93">
        <v>6735</v>
      </c>
      <c r="G9" s="88">
        <v>15.143338954468803</v>
      </c>
      <c r="H9" s="92">
        <v>2305158</v>
      </c>
      <c r="I9" s="86">
        <v>29.748219552364507</v>
      </c>
      <c r="J9" s="92">
        <v>4201565</v>
      </c>
      <c r="K9" s="86">
        <v>25.105584933751025</v>
      </c>
      <c r="L9" s="92">
        <v>66060</v>
      </c>
      <c r="M9" s="86">
        <v>18.52719200576626</v>
      </c>
      <c r="N9" s="92">
        <v>21654</v>
      </c>
      <c r="O9" s="89">
        <v>17.685830263727468</v>
      </c>
      <c r="R9" s="76"/>
      <c r="S9" s="94"/>
    </row>
    <row r="10" spans="1:19" ht="36.75" customHeight="1">
      <c r="A10" s="91" t="s">
        <v>30</v>
      </c>
      <c r="B10" s="92">
        <v>7</v>
      </c>
      <c r="C10" s="86">
        <v>0.47169811320754718</v>
      </c>
      <c r="D10" s="92">
        <v>24</v>
      </c>
      <c r="E10" s="86">
        <v>0.26281208935611039</v>
      </c>
      <c r="F10" s="93">
        <v>37</v>
      </c>
      <c r="G10" s="88">
        <v>8.3192804946599225E-2</v>
      </c>
      <c r="H10" s="92">
        <v>15561</v>
      </c>
      <c r="I10" s="86">
        <v>0.2008157551258283</v>
      </c>
      <c r="J10" s="92">
        <v>17073</v>
      </c>
      <c r="K10" s="86">
        <v>0.10201618958029478</v>
      </c>
      <c r="L10" s="92">
        <v>734</v>
      </c>
      <c r="M10" s="86">
        <v>0.20585768895295845</v>
      </c>
      <c r="N10" s="92">
        <v>197</v>
      </c>
      <c r="O10" s="89">
        <v>0.16089907462613426</v>
      </c>
      <c r="R10" s="94"/>
    </row>
    <row r="11" spans="1:19" ht="36.75" customHeight="1">
      <c r="A11" s="91" t="s">
        <v>31</v>
      </c>
      <c r="B11" s="92">
        <v>7</v>
      </c>
      <c r="C11" s="86">
        <v>0.47169811320754718</v>
      </c>
      <c r="D11" s="92">
        <v>36</v>
      </c>
      <c r="E11" s="86">
        <v>0.39421813403416556</v>
      </c>
      <c r="F11" s="93">
        <v>159</v>
      </c>
      <c r="G11" s="88">
        <v>0.35750421585160203</v>
      </c>
      <c r="H11" s="92">
        <v>8029</v>
      </c>
      <c r="I11" s="86">
        <v>0.10361478683280478</v>
      </c>
      <c r="J11" s="92">
        <v>27152</v>
      </c>
      <c r="K11" s="86">
        <v>0.16224117492439313</v>
      </c>
      <c r="L11" s="92">
        <v>487</v>
      </c>
      <c r="M11" s="86">
        <v>0.13658405247968769</v>
      </c>
      <c r="N11" s="92">
        <v>121</v>
      </c>
      <c r="O11" s="89">
        <v>9.8826335176458086E-2</v>
      </c>
      <c r="R11" s="76"/>
    </row>
    <row r="12" spans="1:19" ht="36.75" customHeight="1">
      <c r="A12" s="91" t="s">
        <v>32</v>
      </c>
      <c r="B12" s="92">
        <v>11</v>
      </c>
      <c r="C12" s="86">
        <v>0.74123989218328845</v>
      </c>
      <c r="D12" s="92">
        <v>52</v>
      </c>
      <c r="E12" s="86">
        <v>0.56942619360490587</v>
      </c>
      <c r="F12" s="93">
        <v>116</v>
      </c>
      <c r="G12" s="88">
        <v>0.26082068577852724</v>
      </c>
      <c r="H12" s="92">
        <v>16437</v>
      </c>
      <c r="I12" s="86">
        <v>0.21212059424222346</v>
      </c>
      <c r="J12" s="92">
        <v>35759</v>
      </c>
      <c r="K12" s="86">
        <v>0.21367052792138236</v>
      </c>
      <c r="L12" s="92">
        <v>935</v>
      </c>
      <c r="M12" s="86">
        <v>0.26223016235833263</v>
      </c>
      <c r="N12" s="92">
        <v>202</v>
      </c>
      <c r="O12" s="89">
        <v>0.16498280748466559</v>
      </c>
      <c r="R12" s="95"/>
    </row>
    <row r="13" spans="1:19" ht="36.75" customHeight="1">
      <c r="A13" s="91" t="s">
        <v>33</v>
      </c>
      <c r="B13" s="92">
        <v>10</v>
      </c>
      <c r="C13" s="86">
        <v>0.67385444743935319</v>
      </c>
      <c r="D13" s="92">
        <v>41</v>
      </c>
      <c r="E13" s="86">
        <v>0.4489706526500219</v>
      </c>
      <c r="F13" s="93">
        <v>158</v>
      </c>
      <c r="G13" s="88">
        <v>0.35525576166385608</v>
      </c>
      <c r="H13" s="92">
        <v>34471</v>
      </c>
      <c r="I13" s="86">
        <v>0.44485058125714461</v>
      </c>
      <c r="J13" s="92">
        <v>48229</v>
      </c>
      <c r="K13" s="86">
        <v>0.28818244053581893</v>
      </c>
      <c r="L13" s="92">
        <v>887</v>
      </c>
      <c r="M13" s="86">
        <v>0.24876807915704924</v>
      </c>
      <c r="N13" s="92">
        <v>211</v>
      </c>
      <c r="O13" s="89">
        <v>0.17233352663002197</v>
      </c>
      <c r="R13" s="76"/>
    </row>
    <row r="14" spans="1:19" ht="36.75" customHeight="1">
      <c r="A14" s="91" t="s">
        <v>34</v>
      </c>
      <c r="B14" s="92">
        <v>61</v>
      </c>
      <c r="C14" s="86">
        <v>4.1105121293800542</v>
      </c>
      <c r="D14" s="92">
        <v>675</v>
      </c>
      <c r="E14" s="86">
        <v>7.3915900131406049</v>
      </c>
      <c r="F14" s="93">
        <v>5175</v>
      </c>
      <c r="G14" s="88">
        <v>11.635750421585159</v>
      </c>
      <c r="H14" s="92">
        <v>199138</v>
      </c>
      <c r="I14" s="86">
        <v>2.5698893287222666</v>
      </c>
      <c r="J14" s="92">
        <v>423053</v>
      </c>
      <c r="K14" s="86">
        <v>2.5278659316179022</v>
      </c>
      <c r="L14" s="85">
        <v>23138</v>
      </c>
      <c r="M14" s="86">
        <v>6.4892850231519787</v>
      </c>
      <c r="N14" s="92">
        <v>4581</v>
      </c>
      <c r="O14" s="89">
        <v>3.7415160449864011</v>
      </c>
    </row>
    <row r="15" spans="1:19" ht="36.75" customHeight="1" thickBot="1">
      <c r="A15" s="96" t="s">
        <v>45</v>
      </c>
      <c r="B15" s="97">
        <v>1484</v>
      </c>
      <c r="C15" s="98">
        <v>100</v>
      </c>
      <c r="D15" s="98">
        <v>9132</v>
      </c>
      <c r="E15" s="98">
        <v>100</v>
      </c>
      <c r="F15" s="98">
        <v>44475</v>
      </c>
      <c r="G15" s="99">
        <v>100</v>
      </c>
      <c r="H15" s="97">
        <v>7748894</v>
      </c>
      <c r="I15" s="98">
        <v>100</v>
      </c>
      <c r="J15" s="98">
        <v>16735579</v>
      </c>
      <c r="K15" s="98">
        <v>100</v>
      </c>
      <c r="L15" s="97">
        <v>356557</v>
      </c>
      <c r="M15" s="98">
        <v>100</v>
      </c>
      <c r="N15" s="97">
        <v>122437</v>
      </c>
      <c r="O15" s="100">
        <v>100</v>
      </c>
    </row>
    <row r="16" spans="1:19" ht="35.25" customHeight="1" thickTop="1">
      <c r="A16" s="35"/>
      <c r="B16" s="35"/>
      <c r="C16" s="101"/>
      <c r="D16" s="35"/>
      <c r="E16" s="35"/>
      <c r="F16" s="102"/>
      <c r="G16" s="35"/>
      <c r="H16" s="103" t="s">
        <v>46</v>
      </c>
      <c r="I16" s="35"/>
      <c r="J16" s="104"/>
      <c r="K16" s="35"/>
      <c r="L16" s="35"/>
      <c r="M16" s="35"/>
      <c r="N16" s="35"/>
      <c r="O16" s="105"/>
    </row>
    <row r="17" spans="1:15" ht="35.25" customHeight="1">
      <c r="A17" s="35"/>
      <c r="B17" s="35"/>
      <c r="C17" s="35"/>
      <c r="D17" s="35"/>
      <c r="E17" s="35"/>
      <c r="F17" s="104"/>
      <c r="G17" s="35"/>
      <c r="H17" s="35"/>
      <c r="I17" s="35"/>
      <c r="J17" s="35"/>
      <c r="K17" s="35"/>
      <c r="L17" s="35"/>
      <c r="M17" s="35"/>
      <c r="N17" s="106"/>
      <c r="O17" s="35"/>
    </row>
    <row r="18" spans="1:15" ht="35.25" customHeight="1">
      <c r="D18" s="107"/>
    </row>
    <row r="19" spans="1:15" ht="35.25" customHeight="1">
      <c r="E19" s="95"/>
      <c r="J19" s="107"/>
    </row>
  </sheetData>
  <mergeCells count="2">
    <mergeCell ref="A1:O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rightToLeft="1" workbookViewId="0">
      <selection sqref="A1:XFD1048576"/>
    </sheetView>
  </sheetViews>
  <sheetFormatPr defaultRowHeight="30" customHeight="1"/>
  <cols>
    <col min="1" max="1" width="8.7109375" customWidth="1"/>
    <col min="2" max="2" width="14.28515625" customWidth="1"/>
    <col min="3" max="3" width="10.5703125" customWidth="1"/>
    <col min="4" max="4" width="13.42578125" customWidth="1"/>
    <col min="5" max="5" width="10.140625" customWidth="1"/>
    <col min="6" max="6" width="14.7109375" customWidth="1"/>
    <col min="7" max="7" width="10" customWidth="1"/>
    <col min="8" max="8" width="11.7109375" customWidth="1"/>
    <col min="9" max="9" width="9.85546875" customWidth="1"/>
    <col min="10" max="10" width="14" customWidth="1"/>
    <col min="11" max="11" width="11.28515625" customWidth="1"/>
    <col min="12" max="12" width="17.140625" customWidth="1"/>
    <col min="13" max="13" width="10.5703125" customWidth="1"/>
    <col min="14" max="14" width="13.5703125" customWidth="1"/>
    <col min="15" max="15" width="11.5703125" style="35" customWidth="1"/>
    <col min="18" max="18" width="16.7109375" customWidth="1"/>
    <col min="20" max="20" width="15.85546875" customWidth="1"/>
  </cols>
  <sheetData>
    <row r="1" spans="1:19" ht="33" customHeight="1">
      <c r="A1" s="108" t="s">
        <v>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9" ht="20.25" customHeight="1" thickBot="1">
      <c r="A2" s="109"/>
      <c r="B2" s="109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10"/>
      <c r="O2" s="110"/>
      <c r="R2" s="111"/>
    </row>
    <row r="3" spans="1:19" ht="90" customHeight="1" thickTop="1" thickBot="1">
      <c r="A3" s="112" t="s">
        <v>48</v>
      </c>
      <c r="B3" s="113" t="s">
        <v>37</v>
      </c>
      <c r="C3" s="113" t="s">
        <v>49</v>
      </c>
      <c r="D3" s="113" t="s">
        <v>39</v>
      </c>
      <c r="E3" s="113" t="s">
        <v>49</v>
      </c>
      <c r="F3" s="113" t="s">
        <v>50</v>
      </c>
      <c r="G3" s="113" t="s">
        <v>49</v>
      </c>
      <c r="H3" s="113" t="s">
        <v>51</v>
      </c>
      <c r="I3" s="113" t="s">
        <v>49</v>
      </c>
      <c r="J3" s="113" t="s">
        <v>52</v>
      </c>
      <c r="K3" s="113" t="s">
        <v>49</v>
      </c>
      <c r="L3" s="113" t="s">
        <v>53</v>
      </c>
      <c r="M3" s="113" t="s">
        <v>49</v>
      </c>
      <c r="N3" s="113" t="s">
        <v>44</v>
      </c>
      <c r="O3" s="114" t="s">
        <v>49</v>
      </c>
    </row>
    <row r="4" spans="1:19" ht="38.1" customHeight="1" thickTop="1">
      <c r="A4" s="115">
        <v>2004</v>
      </c>
      <c r="B4" s="116">
        <v>838</v>
      </c>
      <c r="C4" s="117" t="s">
        <v>54</v>
      </c>
      <c r="D4" s="116">
        <v>5659</v>
      </c>
      <c r="E4" s="117" t="s">
        <v>54</v>
      </c>
      <c r="F4" s="118">
        <v>4506</v>
      </c>
      <c r="G4" s="117" t="s">
        <v>54</v>
      </c>
      <c r="H4" s="116">
        <v>1878</v>
      </c>
      <c r="I4" s="117" t="s">
        <v>54</v>
      </c>
      <c r="J4" s="116">
        <v>4249</v>
      </c>
      <c r="K4" s="117" t="s">
        <v>54</v>
      </c>
      <c r="L4" s="116">
        <v>46655</v>
      </c>
      <c r="M4" s="117" t="s">
        <v>54</v>
      </c>
      <c r="N4" s="116">
        <v>13879</v>
      </c>
      <c r="O4" s="119" t="s">
        <v>54</v>
      </c>
      <c r="S4" s="111" t="s">
        <v>55</v>
      </c>
    </row>
    <row r="5" spans="1:19" ht="38.1" customHeight="1">
      <c r="A5" s="120">
        <v>2005</v>
      </c>
      <c r="B5" s="121">
        <v>715</v>
      </c>
      <c r="C5" s="122">
        <f>B5/B4*100-100</f>
        <v>-14.677804295942721</v>
      </c>
      <c r="D5" s="121">
        <v>4789</v>
      </c>
      <c r="E5" s="122">
        <f>D5/D4*100-100</f>
        <v>-15.373740943629628</v>
      </c>
      <c r="F5" s="123">
        <v>9885</v>
      </c>
      <c r="G5" s="122">
        <f>F5/F4*100-100</f>
        <v>119.37416777629829</v>
      </c>
      <c r="H5" s="121">
        <v>2003</v>
      </c>
      <c r="I5" s="122">
        <f>H5/H4*100-100</f>
        <v>6.656017039403622</v>
      </c>
      <c r="J5" s="121">
        <v>3893</v>
      </c>
      <c r="K5" s="122">
        <f>J5/J4*100-100</f>
        <v>-8.3784419863497277</v>
      </c>
      <c r="L5" s="121">
        <v>34224</v>
      </c>
      <c r="M5" s="122">
        <f>L5/L4*100-100</f>
        <v>-26.644518272425245</v>
      </c>
      <c r="N5" s="121">
        <v>13049</v>
      </c>
      <c r="O5" s="124">
        <f>N5/N4*100-100</f>
        <v>-5.9802579436558858</v>
      </c>
      <c r="Q5" s="111" t="s">
        <v>56</v>
      </c>
    </row>
    <row r="6" spans="1:19" ht="38.1" customHeight="1">
      <c r="A6" s="120">
        <v>2006</v>
      </c>
      <c r="B6" s="121">
        <v>505</v>
      </c>
      <c r="C6" s="122">
        <f>B6/B5*100-100</f>
        <v>-29.370629370629374</v>
      </c>
      <c r="D6" s="121">
        <v>3349</v>
      </c>
      <c r="E6" s="122">
        <f>D6/D5*100-100</f>
        <v>-30.068907913969511</v>
      </c>
      <c r="F6" s="123">
        <v>5638.4</v>
      </c>
      <c r="G6" s="122">
        <f>F6/F5*100-100</f>
        <v>-42.960040465351547</v>
      </c>
      <c r="H6" s="121">
        <v>1434</v>
      </c>
      <c r="I6" s="122">
        <f>H6/H5*100-100</f>
        <v>-28.407388916625067</v>
      </c>
      <c r="J6" s="121">
        <v>3928</v>
      </c>
      <c r="K6" s="122">
        <f>J6/J5*100-100</f>
        <v>0.89904957616234071</v>
      </c>
      <c r="L6" s="121">
        <v>48740</v>
      </c>
      <c r="M6" s="122">
        <f>L6/L5*100-100</f>
        <v>42.414679756895737</v>
      </c>
      <c r="N6" s="121">
        <v>10514</v>
      </c>
      <c r="O6" s="124">
        <f>N6/N5*100-100</f>
        <v>-19.426775998160778</v>
      </c>
    </row>
    <row r="7" spans="1:19" ht="38.1" customHeight="1">
      <c r="A7" s="120">
        <v>2007</v>
      </c>
      <c r="B7" s="121">
        <v>492</v>
      </c>
      <c r="C7" s="122">
        <f>B7/B6*100-100</f>
        <v>-2.574257425742573</v>
      </c>
      <c r="D7" s="121">
        <v>4574</v>
      </c>
      <c r="E7" s="122">
        <f>D7/D6*100-100</f>
        <v>36.578083009853685</v>
      </c>
      <c r="F7" s="123">
        <v>12163</v>
      </c>
      <c r="G7" s="122">
        <f>F7/F6*100-100</f>
        <v>115.71722474460842</v>
      </c>
      <c r="H7" s="121">
        <v>2490</v>
      </c>
      <c r="I7" s="122">
        <f>H7/H6*100-100</f>
        <v>73.640167364016719</v>
      </c>
      <c r="J7" s="121">
        <v>4076</v>
      </c>
      <c r="K7" s="122">
        <f>J7/J6*100-100</f>
        <v>3.7678207739307652</v>
      </c>
      <c r="L7" s="121">
        <v>63768</v>
      </c>
      <c r="M7" s="122">
        <f>L7/L6*100-100</f>
        <v>30.832991382847752</v>
      </c>
      <c r="N7" s="121">
        <v>11744</v>
      </c>
      <c r="O7" s="124">
        <f>N7/N6*100-100</f>
        <v>11.698687464333261</v>
      </c>
    </row>
    <row r="8" spans="1:19" s="128" customFormat="1" ht="38.1" customHeight="1">
      <c r="A8" s="120">
        <v>2009</v>
      </c>
      <c r="B8" s="121">
        <v>662</v>
      </c>
      <c r="C8" s="125">
        <f>(((B8/B7)^(1/2)-1)*100)</f>
        <v>15.996916135065975</v>
      </c>
      <c r="D8" s="121">
        <v>6065</v>
      </c>
      <c r="E8" s="125">
        <f>(((D8/D7)^(1/2)-1)*100)</f>
        <v>15.150896229653155</v>
      </c>
      <c r="F8" s="126">
        <v>22225</v>
      </c>
      <c r="G8" s="125">
        <f>(((F8/F7)^(1/2)-1)*100)</f>
        <v>35.17629269847464</v>
      </c>
      <c r="H8" s="121">
        <v>2270</v>
      </c>
      <c r="I8" s="125">
        <f>(((H8/H7)^(1/2)-1)*100)</f>
        <v>-4.5198142887550974</v>
      </c>
      <c r="J8" s="121">
        <v>6276</v>
      </c>
      <c r="K8" s="125">
        <f>(((J8/J7)^(1/2)-1)*100)</f>
        <v>24.086455662577787</v>
      </c>
      <c r="L8" s="121">
        <v>119035</v>
      </c>
      <c r="M8" s="125">
        <f>(((L8/L7)^(1/2)-1)*100)</f>
        <v>36.626813665987193</v>
      </c>
      <c r="N8" s="121">
        <v>23446</v>
      </c>
      <c r="O8" s="127">
        <f>(((N8/N7)^(1/2)-1)*100)</f>
        <v>41.294858566123025</v>
      </c>
    </row>
    <row r="9" spans="1:19" s="128" customFormat="1" ht="38.1" customHeight="1">
      <c r="A9" s="120">
        <v>2010</v>
      </c>
      <c r="B9" s="121">
        <v>751</v>
      </c>
      <c r="C9" s="129">
        <f>B9/B8*100-100</f>
        <v>13.444108761329304</v>
      </c>
      <c r="D9" s="121">
        <v>6071</v>
      </c>
      <c r="E9" s="129">
        <f>D9/D8*100-100</f>
        <v>9.8928276999174614E-2</v>
      </c>
      <c r="F9" s="126">
        <v>25438</v>
      </c>
      <c r="G9" s="129">
        <f>F9/F8*100-100</f>
        <v>14.456692913385822</v>
      </c>
      <c r="H9" s="121">
        <v>3050</v>
      </c>
      <c r="I9" s="129">
        <f>H9/H8*100-100</f>
        <v>34.361233480176224</v>
      </c>
      <c r="J9" s="121">
        <v>8943</v>
      </c>
      <c r="K9" s="129">
        <f>J9/J8*100-100</f>
        <v>42.495219885277237</v>
      </c>
      <c r="L9" s="121">
        <v>144854</v>
      </c>
      <c r="M9" s="129">
        <f>L9/L8*100-100</f>
        <v>21.690259167471766</v>
      </c>
      <c r="N9" s="121">
        <v>30172</v>
      </c>
      <c r="O9" s="127">
        <f>N9/N8*100-100</f>
        <v>28.687196110210692</v>
      </c>
      <c r="S9" s="130" t="s">
        <v>57</v>
      </c>
    </row>
    <row r="10" spans="1:19" s="128" customFormat="1" ht="38.1" customHeight="1">
      <c r="A10" s="131">
        <v>2011</v>
      </c>
      <c r="B10" s="132">
        <v>929</v>
      </c>
      <c r="C10" s="133">
        <f>B10/B9*100-100</f>
        <v>23.701731025299594</v>
      </c>
      <c r="D10" s="132">
        <v>7109</v>
      </c>
      <c r="E10" s="133">
        <f>D10/D9*100-100</f>
        <v>17.097677483116456</v>
      </c>
      <c r="F10" s="134">
        <v>25577</v>
      </c>
      <c r="G10" s="133">
        <f>F10/F9*100-100</f>
        <v>0.54642660586523562</v>
      </c>
      <c r="H10" s="132">
        <v>3874</v>
      </c>
      <c r="I10" s="133">
        <f>H10/H9*100-100</f>
        <v>27.016393442622942</v>
      </c>
      <c r="J10" s="132">
        <v>10526</v>
      </c>
      <c r="K10" s="133">
        <f>J10/J9*100-100</f>
        <v>17.700995191770104</v>
      </c>
      <c r="L10" s="132">
        <v>176273</v>
      </c>
      <c r="M10" s="133">
        <f>L10/L9*100-100</f>
        <v>21.690115564637495</v>
      </c>
      <c r="N10" s="132">
        <v>53471</v>
      </c>
      <c r="O10" s="135">
        <f>N10/N9*100-100</f>
        <v>77.220601882540109</v>
      </c>
    </row>
    <row r="11" spans="1:19" ht="38.1" customHeight="1">
      <c r="A11" s="131">
        <v>2012</v>
      </c>
      <c r="B11" s="132">
        <v>1084</v>
      </c>
      <c r="C11" s="133">
        <f>B11/B10*100-100</f>
        <v>16.684607104413345</v>
      </c>
      <c r="D11" s="132">
        <v>7491</v>
      </c>
      <c r="E11" s="133">
        <f>D11/D10*100-100</f>
        <v>5.3734702489801549</v>
      </c>
      <c r="F11" s="136">
        <v>32454</v>
      </c>
      <c r="G11" s="133">
        <f>F11/F10*100-100</f>
        <v>26.887437932517486</v>
      </c>
      <c r="H11" s="132">
        <v>4474</v>
      </c>
      <c r="I11" s="133">
        <f>H11/H10*100-100</f>
        <v>15.487867836861142</v>
      </c>
      <c r="J11" s="132">
        <v>12176</v>
      </c>
      <c r="K11" s="133">
        <f>J11/J10*100-100</f>
        <v>15.675470264107915</v>
      </c>
      <c r="L11" s="132">
        <v>211492</v>
      </c>
      <c r="M11" s="133">
        <f>L11/L10*100-100</f>
        <v>19.979804053939063</v>
      </c>
      <c r="N11" s="137">
        <v>64943</v>
      </c>
      <c r="O11" s="127">
        <f>N11/N10*100-100</f>
        <v>21.454620261450131</v>
      </c>
    </row>
    <row r="12" spans="1:19" ht="38.1" customHeight="1">
      <c r="A12" s="120">
        <v>2013</v>
      </c>
      <c r="B12" s="121">
        <v>1267</v>
      </c>
      <c r="C12" s="129">
        <f>B12/B11*100-100</f>
        <v>16.881918819188186</v>
      </c>
      <c r="D12" s="121">
        <v>8830</v>
      </c>
      <c r="E12" s="129">
        <f>D12/D11*100-100</f>
        <v>17.87478307302095</v>
      </c>
      <c r="F12" s="134">
        <v>50297</v>
      </c>
      <c r="G12" s="129">
        <f>F12/F11*100-100</f>
        <v>54.979355395328753</v>
      </c>
      <c r="H12" s="121">
        <v>6321</v>
      </c>
      <c r="I12" s="129">
        <f>H12/H11*100-100</f>
        <v>41.282968261063928</v>
      </c>
      <c r="J12" s="121">
        <v>14059</v>
      </c>
      <c r="K12" s="129">
        <f>J12/J11*100-100</f>
        <v>15.464848883048617</v>
      </c>
      <c r="L12" s="121">
        <v>261392</v>
      </c>
      <c r="M12" s="129">
        <f>L12/L11*100-100</f>
        <v>23.594273069430514</v>
      </c>
      <c r="N12" s="138">
        <v>69390</v>
      </c>
      <c r="O12" s="127">
        <f>N12/N11*100-100</f>
        <v>6.847543230217255</v>
      </c>
    </row>
    <row r="13" spans="1:19" ht="38.1" customHeight="1">
      <c r="A13" s="120">
        <v>2015</v>
      </c>
      <c r="B13" s="121">
        <v>1296</v>
      </c>
      <c r="C13" s="139">
        <f>(((B13/B12)^(1/2)-1)*100)</f>
        <v>1.1379608997753365</v>
      </c>
      <c r="D13" s="121">
        <v>8182</v>
      </c>
      <c r="E13" s="139">
        <f>(((D13/D12)^(1/2)-1)*100)</f>
        <v>-3.7392179267931924</v>
      </c>
      <c r="F13" s="121">
        <v>37822</v>
      </c>
      <c r="G13" s="139">
        <f>(((F13/F12)^(1/2)-1)*100)</f>
        <v>-13.283607159639232</v>
      </c>
      <c r="H13" s="121">
        <v>4922</v>
      </c>
      <c r="I13" s="139">
        <f>(((H13/H12)^(1/2)-1)*100)</f>
        <v>-11.757478481072681</v>
      </c>
      <c r="J13" s="121">
        <v>14294</v>
      </c>
      <c r="K13" s="139">
        <f>(((J13/J12)^(1/2)-1)*100)</f>
        <v>0.8322999517727192</v>
      </c>
      <c r="L13" s="121">
        <v>417199</v>
      </c>
      <c r="M13" s="139">
        <f>(((L13/L12)^(1/2)-1)*100)</f>
        <v>26.335523280968509</v>
      </c>
      <c r="N13" s="138">
        <v>99975</v>
      </c>
      <c r="O13" s="140">
        <f>(((N13/N12)^(1/2)-1)*100)</f>
        <v>20.03206085615863</v>
      </c>
    </row>
    <row r="14" spans="1:19" ht="38.1" customHeight="1" thickBot="1">
      <c r="A14" s="141">
        <v>2016</v>
      </c>
      <c r="B14" s="142">
        <v>1484</v>
      </c>
      <c r="C14" s="143">
        <f>B14/B13*100-100</f>
        <v>14.506172839506178</v>
      </c>
      <c r="D14" s="98">
        <v>9132</v>
      </c>
      <c r="E14" s="143">
        <f>D14/D13*100-100</f>
        <v>11.610853092153505</v>
      </c>
      <c r="F14" s="98">
        <v>44475</v>
      </c>
      <c r="G14" s="143">
        <f>F14/F13*100-100</f>
        <v>17.590291364814135</v>
      </c>
      <c r="H14" s="98">
        <v>7749</v>
      </c>
      <c r="I14" s="143">
        <f>H14/H13*100-100</f>
        <v>57.436001625355544</v>
      </c>
      <c r="J14" s="98">
        <v>16736</v>
      </c>
      <c r="K14" s="143">
        <f>J14/J13*100-100</f>
        <v>17.084091227088294</v>
      </c>
      <c r="L14" s="98">
        <v>356557</v>
      </c>
      <c r="M14" s="143">
        <f>L14/L13*100-100</f>
        <v>-14.535509433148206</v>
      </c>
      <c r="N14" s="100">
        <v>122437</v>
      </c>
      <c r="O14" s="144">
        <f>N14/N13*100-100</f>
        <v>22.467616904226048</v>
      </c>
    </row>
    <row r="15" spans="1:19" s="35" customFormat="1" ht="30" customHeight="1" thickTop="1">
      <c r="C15" s="105"/>
      <c r="H15" s="145"/>
      <c r="L15" s="146"/>
      <c r="M15" s="147"/>
    </row>
    <row r="16" spans="1:19" ht="30" customHeight="1">
      <c r="C16" s="148"/>
      <c r="G16" s="149"/>
    </row>
    <row r="17" spans="3:13" ht="30" customHeight="1">
      <c r="C17" s="148"/>
      <c r="M17" s="150"/>
    </row>
    <row r="59" spans="1:1" ht="30" customHeight="1">
      <c r="A59" s="151"/>
    </row>
  </sheetData>
  <mergeCells count="3">
    <mergeCell ref="A1:O1"/>
    <mergeCell ref="A2:B2"/>
    <mergeCell ref="N2:O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1"/>
  <sheetViews>
    <sheetView rightToLeft="1" workbookViewId="0">
      <selection sqref="A1:XFD1048576"/>
    </sheetView>
  </sheetViews>
  <sheetFormatPr defaultColWidth="14.7109375" defaultRowHeight="28.5" customHeight="1"/>
  <cols>
    <col min="1" max="1" width="10.42578125" style="128" customWidth="1"/>
    <col min="2" max="2" width="15.5703125" style="128" customWidth="1"/>
    <col min="3" max="3" width="19" style="128" customWidth="1"/>
    <col min="4" max="4" width="12.85546875" style="183" customWidth="1"/>
    <col min="5" max="5" width="11" style="183" customWidth="1"/>
    <col min="6" max="6" width="13.5703125" style="183" customWidth="1"/>
    <col min="7" max="7" width="10.140625" style="183" customWidth="1"/>
    <col min="8" max="8" width="13.85546875" style="183" customWidth="1"/>
    <col min="9" max="9" width="16.140625" style="183" customWidth="1"/>
    <col min="10" max="10" width="15.28515625" style="184" customWidth="1"/>
    <col min="11" max="12" width="17.140625" style="128" customWidth="1"/>
    <col min="13" max="16384" width="14.7109375" style="128"/>
  </cols>
  <sheetData>
    <row r="1" spans="1:26" ht="42" customHeight="1">
      <c r="A1" s="152" t="s">
        <v>58</v>
      </c>
      <c r="B1" s="152"/>
      <c r="C1" s="152"/>
      <c r="D1" s="152"/>
      <c r="E1" s="152"/>
      <c r="F1" s="152"/>
      <c r="G1" s="152"/>
      <c r="H1" s="152"/>
      <c r="I1" s="152"/>
      <c r="J1" s="152"/>
      <c r="T1" s="153"/>
      <c r="U1" s="153"/>
      <c r="V1" s="153"/>
      <c r="W1" s="153"/>
      <c r="X1" s="153"/>
      <c r="Y1" s="153"/>
      <c r="Z1" s="153"/>
    </row>
    <row r="2" spans="1:26" ht="27.75" customHeight="1" thickBot="1">
      <c r="A2" s="154"/>
      <c r="B2" s="155"/>
      <c r="C2" s="155"/>
      <c r="D2" s="155"/>
      <c r="E2" s="155"/>
      <c r="F2" s="155"/>
      <c r="G2" s="155"/>
      <c r="H2" s="155"/>
      <c r="I2" s="155"/>
      <c r="J2" s="155"/>
      <c r="T2" s="156" t="s">
        <v>59</v>
      </c>
      <c r="U2" s="157" t="s">
        <v>60</v>
      </c>
      <c r="V2" s="156" t="s">
        <v>61</v>
      </c>
      <c r="W2" s="156" t="s">
        <v>62</v>
      </c>
      <c r="X2" s="153"/>
      <c r="Z2" s="153"/>
    </row>
    <row r="3" spans="1:26" ht="28.5" customHeight="1" thickTop="1">
      <c r="A3" s="158" t="s">
        <v>3</v>
      </c>
      <c r="B3" s="159" t="s">
        <v>63</v>
      </c>
      <c r="C3" s="159" t="s">
        <v>64</v>
      </c>
      <c r="D3" s="160" t="s">
        <v>65</v>
      </c>
      <c r="E3" s="160"/>
      <c r="F3" s="160"/>
      <c r="G3" s="161" t="s">
        <v>66</v>
      </c>
      <c r="H3" s="161" t="s">
        <v>67</v>
      </c>
      <c r="I3" s="161" t="s">
        <v>68</v>
      </c>
      <c r="J3" s="161" t="s">
        <v>69</v>
      </c>
      <c r="T3" s="153"/>
      <c r="U3" s="153"/>
      <c r="V3" s="156" t="s">
        <v>70</v>
      </c>
      <c r="W3" s="157" t="s">
        <v>71</v>
      </c>
      <c r="X3" s="153"/>
      <c r="Z3" s="153"/>
    </row>
    <row r="4" spans="1:26" ht="28.5" customHeight="1" thickBot="1">
      <c r="A4" s="162"/>
      <c r="B4" s="163"/>
      <c r="C4" s="163"/>
      <c r="D4" s="164" t="s">
        <v>72</v>
      </c>
      <c r="E4" s="164" t="s">
        <v>73</v>
      </c>
      <c r="F4" s="164" t="s">
        <v>7</v>
      </c>
      <c r="G4" s="165"/>
      <c r="H4" s="165"/>
      <c r="I4" s="165"/>
      <c r="J4" s="165"/>
      <c r="T4" s="153"/>
      <c r="U4" s="153"/>
      <c r="V4" s="157" t="s">
        <v>74</v>
      </c>
      <c r="W4" s="153"/>
      <c r="X4" s="153"/>
      <c r="Z4" s="153"/>
    </row>
    <row r="5" spans="1:26" ht="36" customHeight="1" thickTop="1">
      <c r="A5" s="166" t="s">
        <v>18</v>
      </c>
      <c r="B5" s="167">
        <v>30</v>
      </c>
      <c r="C5" s="167">
        <v>0</v>
      </c>
      <c r="D5" s="167">
        <v>724</v>
      </c>
      <c r="E5" s="167">
        <v>71</v>
      </c>
      <c r="F5" s="167">
        <v>795</v>
      </c>
      <c r="G5" s="167">
        <v>0</v>
      </c>
      <c r="H5" s="167">
        <v>1454</v>
      </c>
      <c r="I5" s="167">
        <v>437976</v>
      </c>
      <c r="J5" s="167">
        <v>72778</v>
      </c>
      <c r="T5" s="168">
        <v>12</v>
      </c>
      <c r="U5" s="168">
        <v>91</v>
      </c>
      <c r="V5" s="168">
        <v>0</v>
      </c>
      <c r="X5" s="168">
        <v>7</v>
      </c>
    </row>
    <row r="6" spans="1:26" ht="33" customHeight="1">
      <c r="A6" s="169" t="s">
        <v>25</v>
      </c>
      <c r="B6" s="170">
        <v>326</v>
      </c>
      <c r="C6" s="170">
        <v>981</v>
      </c>
      <c r="D6" s="170">
        <v>10374</v>
      </c>
      <c r="E6" s="170">
        <v>929</v>
      </c>
      <c r="F6" s="170">
        <v>11303</v>
      </c>
      <c r="G6" s="170">
        <v>65</v>
      </c>
      <c r="H6" s="170">
        <v>20550</v>
      </c>
      <c r="I6" s="170">
        <v>2625598</v>
      </c>
      <c r="J6" s="170">
        <v>1751006</v>
      </c>
      <c r="T6" s="168">
        <v>10180</v>
      </c>
      <c r="U6" s="168">
        <v>887</v>
      </c>
      <c r="V6" s="168">
        <v>9293</v>
      </c>
      <c r="W6" s="168">
        <v>981</v>
      </c>
      <c r="X6" s="168">
        <v>303</v>
      </c>
    </row>
    <row r="7" spans="1:26" ht="30" customHeight="1">
      <c r="A7" s="171" t="s">
        <v>26</v>
      </c>
      <c r="B7" s="172">
        <v>7</v>
      </c>
      <c r="C7" s="172">
        <v>0</v>
      </c>
      <c r="D7" s="172">
        <v>91</v>
      </c>
      <c r="E7" s="172">
        <v>12</v>
      </c>
      <c r="F7" s="172">
        <v>103</v>
      </c>
      <c r="G7" s="172">
        <v>0</v>
      </c>
      <c r="H7" s="172">
        <v>303</v>
      </c>
      <c r="I7" s="172">
        <v>30405</v>
      </c>
      <c r="J7" s="172">
        <v>28324</v>
      </c>
      <c r="K7" s="173"/>
      <c r="L7" s="94"/>
      <c r="M7" s="94"/>
      <c r="N7" s="94"/>
      <c r="O7" s="94"/>
      <c r="P7" s="94"/>
      <c r="Q7" s="94"/>
      <c r="R7" s="94"/>
      <c r="S7" s="94"/>
      <c r="T7" s="153"/>
      <c r="U7" s="153"/>
      <c r="V7" s="153"/>
      <c r="W7" s="153"/>
      <c r="X7" s="153"/>
    </row>
    <row r="8" spans="1:26" ht="30.75" customHeight="1">
      <c r="A8" s="171" t="s">
        <v>27</v>
      </c>
      <c r="B8" s="172">
        <v>667</v>
      </c>
      <c r="C8" s="172">
        <v>0</v>
      </c>
      <c r="D8" s="172">
        <v>21674</v>
      </c>
      <c r="E8" s="172">
        <v>542</v>
      </c>
      <c r="F8" s="174">
        <v>22216</v>
      </c>
      <c r="G8" s="174">
        <v>58</v>
      </c>
      <c r="H8" s="172">
        <v>56570</v>
      </c>
      <c r="I8" s="172">
        <v>8871503</v>
      </c>
      <c r="J8" s="172">
        <v>3300726</v>
      </c>
      <c r="K8" s="175"/>
      <c r="L8" s="153"/>
      <c r="M8" s="153"/>
      <c r="O8" s="153"/>
      <c r="P8" s="157" t="s">
        <v>74</v>
      </c>
      <c r="Q8" s="153"/>
      <c r="R8" s="153"/>
      <c r="S8" s="153"/>
      <c r="T8" s="153"/>
      <c r="U8" s="153"/>
      <c r="V8" s="153"/>
      <c r="W8" s="153"/>
      <c r="X8" s="153"/>
    </row>
    <row r="9" spans="1:26" ht="30" customHeight="1">
      <c r="A9" s="169" t="s">
        <v>28</v>
      </c>
      <c r="B9" s="170">
        <v>10</v>
      </c>
      <c r="C9" s="170">
        <v>6</v>
      </c>
      <c r="D9" s="170">
        <v>178</v>
      </c>
      <c r="E9" s="170">
        <v>36</v>
      </c>
      <c r="F9" s="170">
        <v>214</v>
      </c>
      <c r="G9" s="170">
        <v>6</v>
      </c>
      <c r="H9" s="170">
        <v>531</v>
      </c>
      <c r="I9" s="170">
        <v>17266</v>
      </c>
      <c r="J9" s="170">
        <v>17266</v>
      </c>
      <c r="K9" s="175"/>
      <c r="L9" s="176"/>
      <c r="M9" s="176" t="s">
        <v>75</v>
      </c>
      <c r="O9" s="176"/>
      <c r="P9" s="177">
        <v>42947</v>
      </c>
      <c r="Q9" s="168" t="s">
        <v>76</v>
      </c>
      <c r="R9" s="153"/>
      <c r="S9" s="153"/>
      <c r="T9" s="153"/>
      <c r="U9" s="153"/>
      <c r="V9" s="153"/>
      <c r="W9" s="153"/>
      <c r="X9" s="153"/>
      <c r="Y9" s="153"/>
      <c r="Z9" s="153"/>
    </row>
    <row r="10" spans="1:26" ht="30" customHeight="1">
      <c r="A10" s="171" t="s">
        <v>29</v>
      </c>
      <c r="B10" s="172">
        <v>344</v>
      </c>
      <c r="C10" s="172">
        <v>0</v>
      </c>
      <c r="D10" s="172">
        <v>11465</v>
      </c>
      <c r="E10" s="172">
        <v>460</v>
      </c>
      <c r="F10" s="174">
        <v>11925</v>
      </c>
      <c r="G10" s="174">
        <v>20</v>
      </c>
      <c r="H10" s="172">
        <v>26366</v>
      </c>
      <c r="I10" s="172">
        <v>4201565</v>
      </c>
      <c r="J10" s="172">
        <v>2305158</v>
      </c>
      <c r="K10" s="175"/>
      <c r="L10" s="175"/>
    </row>
    <row r="11" spans="1:26" ht="30" customHeight="1">
      <c r="A11" s="171" t="s">
        <v>30</v>
      </c>
      <c r="B11" s="172">
        <v>7</v>
      </c>
      <c r="C11" s="172">
        <v>0</v>
      </c>
      <c r="D11" s="172">
        <v>152</v>
      </c>
      <c r="E11" s="172">
        <v>34</v>
      </c>
      <c r="F11" s="172">
        <v>186</v>
      </c>
      <c r="G11" s="172">
        <v>0</v>
      </c>
      <c r="H11" s="172">
        <v>264</v>
      </c>
      <c r="I11" s="172">
        <v>17073</v>
      </c>
      <c r="J11" s="172">
        <v>15561</v>
      </c>
      <c r="K11" s="175"/>
      <c r="L11" s="175"/>
    </row>
    <row r="12" spans="1:26" ht="30" customHeight="1">
      <c r="A12" s="171" t="s">
        <v>31</v>
      </c>
      <c r="B12" s="172">
        <v>7</v>
      </c>
      <c r="C12" s="172">
        <v>0</v>
      </c>
      <c r="D12" s="172">
        <v>157</v>
      </c>
      <c r="E12" s="172">
        <v>13</v>
      </c>
      <c r="F12" s="172">
        <v>170</v>
      </c>
      <c r="G12" s="172">
        <v>0</v>
      </c>
      <c r="H12" s="172">
        <v>354</v>
      </c>
      <c r="I12" s="172">
        <v>27152</v>
      </c>
      <c r="J12" s="172">
        <v>8029</v>
      </c>
      <c r="K12" s="175"/>
      <c r="L12" s="175"/>
    </row>
    <row r="13" spans="1:26" ht="30" customHeight="1">
      <c r="A13" s="171" t="s">
        <v>32</v>
      </c>
      <c r="B13" s="172">
        <v>11</v>
      </c>
      <c r="C13" s="172">
        <v>0</v>
      </c>
      <c r="D13" s="172">
        <v>244</v>
      </c>
      <c r="E13" s="172">
        <v>44</v>
      </c>
      <c r="F13" s="172">
        <v>288</v>
      </c>
      <c r="G13" s="172">
        <v>0</v>
      </c>
      <c r="H13" s="172">
        <v>448</v>
      </c>
      <c r="I13" s="172">
        <v>35759</v>
      </c>
      <c r="J13" s="172">
        <v>16437</v>
      </c>
      <c r="K13" s="175"/>
      <c r="L13" s="175"/>
    </row>
    <row r="14" spans="1:26" ht="30" customHeight="1">
      <c r="A14" s="169" t="s">
        <v>33</v>
      </c>
      <c r="B14" s="170">
        <v>10</v>
      </c>
      <c r="C14" s="170">
        <v>0</v>
      </c>
      <c r="D14" s="170">
        <v>204</v>
      </c>
      <c r="E14" s="170">
        <v>29</v>
      </c>
      <c r="F14" s="170">
        <v>233</v>
      </c>
      <c r="G14" s="170">
        <v>0</v>
      </c>
      <c r="H14" s="170">
        <v>438</v>
      </c>
      <c r="I14" s="170">
        <v>48229</v>
      </c>
      <c r="J14" s="170">
        <v>34471</v>
      </c>
      <c r="K14" s="175"/>
      <c r="L14" s="175"/>
      <c r="P14" s="128">
        <v>104</v>
      </c>
    </row>
    <row r="15" spans="1:26" ht="30" customHeight="1">
      <c r="A15" s="169" t="s">
        <v>34</v>
      </c>
      <c r="B15" s="170">
        <v>61</v>
      </c>
      <c r="C15" s="170">
        <v>0</v>
      </c>
      <c r="D15" s="170">
        <v>1945</v>
      </c>
      <c r="E15" s="170">
        <v>396</v>
      </c>
      <c r="F15" s="170">
        <v>2341</v>
      </c>
      <c r="G15" s="170">
        <v>87</v>
      </c>
      <c r="H15" s="170">
        <v>3666</v>
      </c>
      <c r="I15" s="170">
        <v>423053</v>
      </c>
      <c r="J15" s="170">
        <v>199138</v>
      </c>
      <c r="K15" s="175"/>
      <c r="L15" s="175"/>
    </row>
    <row r="16" spans="1:26" ht="30" customHeight="1" thickBot="1">
      <c r="A16" s="178" t="s">
        <v>77</v>
      </c>
      <c r="B16" s="179">
        <f>SUM(B5:B15)</f>
        <v>1480</v>
      </c>
      <c r="C16" s="179">
        <f t="shared" ref="C16:J16" si="0">SUM(C5:C15)</f>
        <v>987</v>
      </c>
      <c r="D16" s="179">
        <f t="shared" si="0"/>
        <v>47208</v>
      </c>
      <c r="E16" s="179">
        <f t="shared" si="0"/>
        <v>2566</v>
      </c>
      <c r="F16" s="179">
        <f t="shared" si="0"/>
        <v>49774</v>
      </c>
      <c r="G16" s="179">
        <f t="shared" si="0"/>
        <v>236</v>
      </c>
      <c r="H16" s="179">
        <f t="shared" si="0"/>
        <v>110944</v>
      </c>
      <c r="I16" s="179">
        <f t="shared" si="0"/>
        <v>16735579</v>
      </c>
      <c r="J16" s="179">
        <f t="shared" si="0"/>
        <v>7748894</v>
      </c>
      <c r="K16" s="175"/>
      <c r="L16" s="175"/>
    </row>
    <row r="17" spans="2:12" ht="28.5" customHeight="1" thickTop="1">
      <c r="D17" s="128"/>
      <c r="E17" s="128"/>
      <c r="F17" s="128"/>
      <c r="G17" s="128"/>
      <c r="H17" s="128"/>
      <c r="I17" s="128"/>
      <c r="J17" s="180"/>
      <c r="K17" s="175"/>
      <c r="L17" s="175"/>
    </row>
    <row r="18" spans="2:12" ht="28.5" customHeight="1">
      <c r="D18" s="128"/>
      <c r="E18" s="128"/>
      <c r="F18" s="128"/>
      <c r="G18" s="128"/>
      <c r="H18" s="128"/>
      <c r="I18" s="128"/>
      <c r="J18" s="180"/>
      <c r="K18" s="175"/>
      <c r="L18" s="175"/>
    </row>
    <row r="19" spans="2:12" ht="28.5" customHeight="1">
      <c r="D19" s="128"/>
      <c r="E19" s="128"/>
      <c r="F19" s="128"/>
      <c r="G19" s="128"/>
      <c r="H19" s="128"/>
      <c r="I19" s="128"/>
      <c r="J19" s="180"/>
      <c r="K19" s="175"/>
      <c r="L19" s="175"/>
    </row>
    <row r="20" spans="2:12" ht="28.5" customHeight="1">
      <c r="D20" s="128"/>
      <c r="E20" s="128"/>
      <c r="F20" s="128"/>
      <c r="G20" s="128"/>
      <c r="H20" s="128"/>
      <c r="I20" s="128"/>
      <c r="J20" s="180"/>
    </row>
    <row r="21" spans="2:12" ht="28.5" customHeight="1">
      <c r="B21" s="181"/>
      <c r="C21" s="181"/>
      <c r="D21" s="181"/>
      <c r="E21" s="181"/>
      <c r="F21" s="181"/>
      <c r="G21" s="181"/>
      <c r="H21" s="181"/>
      <c r="I21" s="181"/>
      <c r="J21" s="182"/>
    </row>
  </sheetData>
  <mergeCells count="9">
    <mergeCell ref="A1:J1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98"/>
  <sheetViews>
    <sheetView rightToLeft="1" workbookViewId="0">
      <selection sqref="A1:XFD1048576"/>
    </sheetView>
  </sheetViews>
  <sheetFormatPr defaultRowHeight="27" customHeight="1"/>
  <cols>
    <col min="1" max="1" width="11.28515625" style="149" customWidth="1"/>
    <col min="2" max="2" width="9.7109375" style="221" customWidth="1"/>
    <col min="3" max="3" width="11.28515625" style="149" customWidth="1"/>
    <col min="4" max="5" width="14.42578125" style="149" customWidth="1"/>
    <col min="6" max="6" width="16.42578125" style="149" customWidth="1"/>
    <col min="7" max="9" width="14.42578125" style="149" customWidth="1"/>
    <col min="10" max="10" width="13.5703125" style="103" customWidth="1"/>
    <col min="11" max="11" width="9.140625" style="222" hidden="1" customWidth="1"/>
    <col min="12" max="12" width="9.140625" style="149" customWidth="1"/>
    <col min="13" max="13" width="18.5703125" style="149" customWidth="1"/>
    <col min="14" max="14" width="18.42578125" style="149" customWidth="1"/>
    <col min="15" max="15" width="9.140625" style="149"/>
    <col min="16" max="16" width="14.140625" style="149" customWidth="1"/>
    <col min="17" max="17" width="15.42578125" style="149" customWidth="1"/>
    <col min="18" max="18" width="14.28515625" style="149" customWidth="1"/>
    <col min="19" max="19" width="12" style="149" customWidth="1"/>
    <col min="20" max="20" width="15.85546875" style="149" customWidth="1"/>
    <col min="21" max="21" width="12.5703125" style="149" customWidth="1"/>
    <col min="22" max="22" width="14.140625" style="149" customWidth="1"/>
    <col min="23" max="16384" width="9.140625" style="149"/>
  </cols>
  <sheetData>
    <row r="1" spans="1:24" ht="27" customHeight="1">
      <c r="A1" s="185" t="s">
        <v>78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  <c r="L1" s="76"/>
      <c r="M1" s="187"/>
      <c r="N1" s="76"/>
      <c r="O1" s="76"/>
      <c r="P1" s="76"/>
      <c r="Q1" s="76"/>
      <c r="R1" s="76"/>
      <c r="S1" s="76"/>
      <c r="T1" s="76"/>
      <c r="U1" s="76"/>
      <c r="V1" s="76"/>
      <c r="W1"/>
      <c r="X1"/>
    </row>
    <row r="2" spans="1:24" ht="22.5" customHeight="1" thickBot="1">
      <c r="A2" s="188"/>
      <c r="B2" s="188"/>
      <c r="E2" s="186"/>
      <c r="F2" s="186"/>
      <c r="G2" s="186"/>
      <c r="H2" s="186"/>
      <c r="I2" s="186"/>
      <c r="J2" s="186"/>
      <c r="K2" s="186"/>
      <c r="L2" s="76"/>
      <c r="M2" s="76"/>
      <c r="N2" s="76"/>
      <c r="O2" s="76"/>
      <c r="P2" s="189"/>
      <c r="Q2" s="189"/>
      <c r="R2" s="189"/>
      <c r="S2" s="189"/>
      <c r="T2" s="189"/>
      <c r="U2" s="189"/>
      <c r="V2" s="76"/>
      <c r="W2"/>
      <c r="X2"/>
    </row>
    <row r="3" spans="1:24" ht="58.5" customHeight="1" thickTop="1" thickBot="1">
      <c r="A3" s="190" t="s">
        <v>79</v>
      </c>
      <c r="B3" s="191" t="s">
        <v>80</v>
      </c>
      <c r="C3" s="191" t="s">
        <v>81</v>
      </c>
      <c r="D3" s="192" t="s">
        <v>82</v>
      </c>
      <c r="E3" s="192" t="s">
        <v>83</v>
      </c>
      <c r="F3" s="192" t="s">
        <v>84</v>
      </c>
      <c r="G3" s="192" t="s">
        <v>85</v>
      </c>
      <c r="H3" s="192" t="s">
        <v>86</v>
      </c>
      <c r="I3" s="192" t="s">
        <v>87</v>
      </c>
      <c r="J3" s="192" t="s">
        <v>88</v>
      </c>
      <c r="K3" s="193"/>
      <c r="L3" s="76"/>
      <c r="M3" s="194"/>
      <c r="N3" s="194"/>
      <c r="O3" s="194"/>
      <c r="P3" s="187"/>
      <c r="Q3" s="187"/>
      <c r="R3" s="187"/>
      <c r="S3" s="187"/>
      <c r="T3" s="187"/>
      <c r="U3" s="187"/>
      <c r="V3" s="187"/>
      <c r="W3"/>
      <c r="X3"/>
    </row>
    <row r="4" spans="1:24" ht="30.75" customHeight="1" thickTop="1">
      <c r="A4" s="195" t="s">
        <v>18</v>
      </c>
      <c r="B4" s="196" t="s">
        <v>89</v>
      </c>
      <c r="C4" s="197" t="s">
        <v>19</v>
      </c>
      <c r="D4" s="170">
        <v>0</v>
      </c>
      <c r="E4" s="170">
        <v>0</v>
      </c>
      <c r="F4" s="170">
        <v>0</v>
      </c>
      <c r="G4" s="170">
        <v>0</v>
      </c>
      <c r="H4" s="170">
        <v>0</v>
      </c>
      <c r="I4" s="170">
        <v>0</v>
      </c>
      <c r="J4" s="170">
        <v>0</v>
      </c>
      <c r="K4" s="198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/>
      <c r="X4"/>
    </row>
    <row r="5" spans="1:24" ht="30.75" customHeight="1">
      <c r="A5" s="195"/>
      <c r="B5" s="196"/>
      <c r="C5" s="199" t="s">
        <v>23</v>
      </c>
      <c r="D5" s="172">
        <v>0</v>
      </c>
      <c r="E5" s="172">
        <v>1</v>
      </c>
      <c r="F5" s="172">
        <v>4</v>
      </c>
      <c r="G5" s="172">
        <v>0</v>
      </c>
      <c r="H5" s="172">
        <v>1</v>
      </c>
      <c r="I5" s="172">
        <v>24</v>
      </c>
      <c r="J5" s="172">
        <f t="shared" ref="J5:J10" si="0">SUM(D5:I5)</f>
        <v>30</v>
      </c>
      <c r="K5" s="186"/>
      <c r="L5" s="76"/>
      <c r="M5" s="194"/>
      <c r="N5" s="194"/>
      <c r="O5" s="194"/>
      <c r="P5" s="187"/>
      <c r="Q5" s="187"/>
      <c r="R5" s="187"/>
      <c r="S5" s="187"/>
      <c r="T5" s="187"/>
      <c r="U5" s="187"/>
      <c r="V5" s="187"/>
      <c r="W5"/>
      <c r="X5"/>
    </row>
    <row r="6" spans="1:24" ht="30.75" customHeight="1">
      <c r="A6" s="195"/>
      <c r="B6" s="196"/>
      <c r="C6" s="199" t="s">
        <v>24</v>
      </c>
      <c r="D6" s="172">
        <v>0</v>
      </c>
      <c r="E6" s="172">
        <v>0</v>
      </c>
      <c r="F6" s="172">
        <v>0</v>
      </c>
      <c r="G6" s="172">
        <v>0</v>
      </c>
      <c r="H6" s="172">
        <v>0</v>
      </c>
      <c r="I6" s="172">
        <v>0</v>
      </c>
      <c r="J6" s="172">
        <f t="shared" si="0"/>
        <v>0</v>
      </c>
      <c r="K6" s="186"/>
      <c r="L6" s="76"/>
      <c r="M6" s="76"/>
      <c r="N6" s="189"/>
      <c r="O6" s="76"/>
      <c r="P6" s="187"/>
      <c r="Q6" s="187"/>
      <c r="R6" s="187"/>
      <c r="S6" s="187"/>
      <c r="T6" s="187"/>
      <c r="U6" s="187"/>
      <c r="V6" s="189"/>
      <c r="W6"/>
      <c r="X6"/>
    </row>
    <row r="7" spans="1:24" ht="30.75" customHeight="1">
      <c r="A7" s="200"/>
      <c r="B7" s="201"/>
      <c r="C7" s="199" t="s">
        <v>15</v>
      </c>
      <c r="D7" s="172">
        <f t="shared" ref="D7:I7" si="1">SUM(D4:D6)</f>
        <v>0</v>
      </c>
      <c r="E7" s="172">
        <f t="shared" si="1"/>
        <v>1</v>
      </c>
      <c r="F7" s="172">
        <f t="shared" si="1"/>
        <v>4</v>
      </c>
      <c r="G7" s="172">
        <f t="shared" si="1"/>
        <v>0</v>
      </c>
      <c r="H7" s="172">
        <f t="shared" si="1"/>
        <v>1</v>
      </c>
      <c r="I7" s="172">
        <f t="shared" si="1"/>
        <v>24</v>
      </c>
      <c r="J7" s="172">
        <f t="shared" si="0"/>
        <v>30</v>
      </c>
      <c r="K7" s="18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/>
      <c r="X7"/>
    </row>
    <row r="8" spans="1:24" ht="20.100000000000001" customHeight="1">
      <c r="A8" s="202" t="s">
        <v>25</v>
      </c>
      <c r="B8" s="196" t="s">
        <v>89</v>
      </c>
      <c r="C8" s="203" t="s">
        <v>19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f t="shared" si="0"/>
        <v>0</v>
      </c>
      <c r="K8" s="198"/>
      <c r="L8" s="76"/>
      <c r="M8" s="194"/>
      <c r="N8" s="194"/>
      <c r="O8" s="194"/>
      <c r="P8" s="187"/>
      <c r="Q8" s="187"/>
      <c r="R8" s="187"/>
      <c r="S8" s="187"/>
      <c r="T8" s="187"/>
      <c r="U8" s="187"/>
      <c r="V8" s="187"/>
      <c r="W8"/>
      <c r="X8"/>
    </row>
    <row r="9" spans="1:24" ht="20.100000000000001" customHeight="1">
      <c r="A9" s="195"/>
      <c r="B9" s="196"/>
      <c r="C9" s="199" t="s">
        <v>23</v>
      </c>
      <c r="D9" s="172">
        <v>2</v>
      </c>
      <c r="E9" s="172">
        <v>14</v>
      </c>
      <c r="F9" s="172">
        <v>28</v>
      </c>
      <c r="G9" s="172">
        <v>44</v>
      </c>
      <c r="H9" s="172">
        <v>38</v>
      </c>
      <c r="I9" s="172">
        <v>195</v>
      </c>
      <c r="J9" s="172">
        <f t="shared" si="0"/>
        <v>321</v>
      </c>
      <c r="K9" s="186"/>
      <c r="L9" s="76"/>
      <c r="M9" s="76"/>
      <c r="N9" s="189"/>
      <c r="O9" s="76"/>
      <c r="P9" s="187"/>
      <c r="Q9" s="187"/>
      <c r="R9" s="187"/>
      <c r="S9" s="187"/>
      <c r="T9" s="187"/>
      <c r="U9" s="187"/>
      <c r="V9" s="189"/>
      <c r="W9"/>
      <c r="X9"/>
    </row>
    <row r="10" spans="1:24" ht="20.100000000000001" customHeight="1">
      <c r="A10" s="195"/>
      <c r="B10" s="196"/>
      <c r="C10" s="199" t="s">
        <v>24</v>
      </c>
      <c r="D10" s="172">
        <v>5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f t="shared" si="0"/>
        <v>5</v>
      </c>
      <c r="K10" s="18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/>
      <c r="X10"/>
    </row>
    <row r="11" spans="1:24" ht="20.100000000000001" customHeight="1">
      <c r="A11" s="195"/>
      <c r="B11" s="205"/>
      <c r="C11" s="199" t="s">
        <v>15</v>
      </c>
      <c r="D11" s="199">
        <f t="shared" ref="D11:J11" si="2">SUM(D8:D10)</f>
        <v>7</v>
      </c>
      <c r="E11" s="199">
        <f t="shared" si="2"/>
        <v>14</v>
      </c>
      <c r="F11" s="199">
        <f t="shared" si="2"/>
        <v>28</v>
      </c>
      <c r="G11" s="199">
        <f t="shared" si="2"/>
        <v>44</v>
      </c>
      <c r="H11" s="199">
        <f t="shared" si="2"/>
        <v>38</v>
      </c>
      <c r="I11" s="199">
        <f t="shared" si="2"/>
        <v>195</v>
      </c>
      <c r="J11" s="199">
        <f t="shared" si="2"/>
        <v>326</v>
      </c>
      <c r="K11" s="186"/>
      <c r="L11" s="76"/>
      <c r="M11" s="194"/>
      <c r="N11" s="194"/>
      <c r="O11" s="194"/>
      <c r="P11" s="187"/>
      <c r="Q11" s="187"/>
      <c r="R11" s="187"/>
      <c r="S11" s="187"/>
      <c r="T11" s="187"/>
      <c r="U11" s="187"/>
      <c r="V11" s="187"/>
      <c r="W11"/>
      <c r="X11"/>
    </row>
    <row r="12" spans="1:24" ht="20.100000000000001" customHeight="1">
      <c r="A12" s="195"/>
      <c r="B12" s="206" t="s">
        <v>90</v>
      </c>
      <c r="C12" s="197" t="s">
        <v>19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86"/>
      <c r="L12" s="76"/>
      <c r="M12" s="76"/>
      <c r="N12" s="189"/>
      <c r="O12" s="76"/>
      <c r="P12" s="187"/>
      <c r="Q12" s="187"/>
      <c r="R12" s="187"/>
      <c r="S12" s="187"/>
      <c r="T12" s="187"/>
      <c r="U12" s="187"/>
      <c r="V12" s="189"/>
      <c r="W12"/>
      <c r="X12"/>
    </row>
    <row r="13" spans="1:24" ht="20.100000000000001" customHeight="1">
      <c r="A13" s="195"/>
      <c r="B13" s="196"/>
      <c r="C13" s="199" t="s">
        <v>23</v>
      </c>
      <c r="D13" s="172">
        <v>0</v>
      </c>
      <c r="E13" s="172">
        <v>0</v>
      </c>
      <c r="F13" s="172">
        <v>1</v>
      </c>
      <c r="G13" s="172">
        <v>2</v>
      </c>
      <c r="H13" s="172">
        <v>0</v>
      </c>
      <c r="I13" s="172">
        <v>0</v>
      </c>
      <c r="J13" s="172">
        <v>3</v>
      </c>
      <c r="K13" s="18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/>
      <c r="X13"/>
    </row>
    <row r="14" spans="1:24" ht="20.100000000000001" customHeight="1">
      <c r="A14" s="195"/>
      <c r="B14" s="196"/>
      <c r="C14" s="199" t="s">
        <v>24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f>SUM(D14:I14)</f>
        <v>0</v>
      </c>
      <c r="K14" s="186"/>
      <c r="L14" s="76"/>
      <c r="M14" s="194"/>
      <c r="N14" s="194"/>
      <c r="O14" s="194"/>
      <c r="P14" s="187"/>
      <c r="Q14" s="187"/>
      <c r="R14" s="187"/>
      <c r="S14" s="187"/>
      <c r="T14" s="187"/>
      <c r="U14" s="187"/>
      <c r="V14" s="187"/>
      <c r="W14"/>
      <c r="X14"/>
    </row>
    <row r="15" spans="1:24" ht="20.100000000000001" customHeight="1">
      <c r="A15" s="195"/>
      <c r="B15" s="205"/>
      <c r="C15" s="199" t="s">
        <v>15</v>
      </c>
      <c r="D15" s="199">
        <f>SUM(D12:D14)</f>
        <v>0</v>
      </c>
      <c r="E15" s="199">
        <f t="shared" ref="E15:J15" si="3">SUM(E12:E14)</f>
        <v>0</v>
      </c>
      <c r="F15" s="199">
        <f t="shared" si="3"/>
        <v>1</v>
      </c>
      <c r="G15" s="199">
        <f t="shared" si="3"/>
        <v>2</v>
      </c>
      <c r="H15" s="199">
        <f t="shared" si="3"/>
        <v>0</v>
      </c>
      <c r="I15" s="199">
        <f t="shared" si="3"/>
        <v>0</v>
      </c>
      <c r="J15" s="199">
        <f t="shared" si="3"/>
        <v>3</v>
      </c>
      <c r="K15" s="186"/>
      <c r="L15" s="76"/>
      <c r="M15" s="76"/>
      <c r="N15" s="189"/>
      <c r="O15" s="76"/>
      <c r="P15" s="187"/>
      <c r="Q15" s="187"/>
      <c r="R15" s="187"/>
      <c r="S15" s="187"/>
      <c r="T15" s="187"/>
      <c r="U15" s="187"/>
      <c r="V15" s="189"/>
      <c r="W15"/>
      <c r="X15"/>
    </row>
    <row r="16" spans="1:24" ht="20.100000000000001" customHeight="1">
      <c r="A16" s="195"/>
      <c r="B16" s="206" t="s">
        <v>88</v>
      </c>
      <c r="C16" s="199" t="s">
        <v>19</v>
      </c>
      <c r="D16" s="197">
        <f>D8+D12</f>
        <v>0</v>
      </c>
      <c r="E16" s="197">
        <f t="shared" ref="E16:J16" si="4">E8+E12</f>
        <v>0</v>
      </c>
      <c r="F16" s="197">
        <f t="shared" si="4"/>
        <v>0</v>
      </c>
      <c r="G16" s="197">
        <f t="shared" si="4"/>
        <v>0</v>
      </c>
      <c r="H16" s="197">
        <f t="shared" si="4"/>
        <v>0</v>
      </c>
      <c r="I16" s="197">
        <f t="shared" si="4"/>
        <v>0</v>
      </c>
      <c r="J16" s="197">
        <f t="shared" si="4"/>
        <v>0</v>
      </c>
      <c r="K16" s="18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/>
      <c r="X16"/>
    </row>
    <row r="17" spans="1:24" ht="20.100000000000001" customHeight="1">
      <c r="A17" s="195"/>
      <c r="B17" s="196"/>
      <c r="C17" s="199" t="s">
        <v>23</v>
      </c>
      <c r="D17" s="197">
        <f t="shared" ref="D17:J19" si="5">D9+D13</f>
        <v>2</v>
      </c>
      <c r="E17" s="197">
        <f t="shared" si="5"/>
        <v>14</v>
      </c>
      <c r="F17" s="197">
        <f t="shared" si="5"/>
        <v>29</v>
      </c>
      <c r="G17" s="197">
        <f t="shared" si="5"/>
        <v>46</v>
      </c>
      <c r="H17" s="197">
        <f t="shared" si="5"/>
        <v>38</v>
      </c>
      <c r="I17" s="197">
        <f t="shared" si="5"/>
        <v>195</v>
      </c>
      <c r="J17" s="197">
        <f t="shared" si="5"/>
        <v>324</v>
      </c>
      <c r="K17" s="186"/>
      <c r="L17" s="76"/>
      <c r="M17" s="194"/>
      <c r="N17" s="194"/>
      <c r="O17" s="194"/>
      <c r="P17" s="187"/>
      <c r="Q17" s="187"/>
      <c r="R17" s="187"/>
      <c r="S17" s="187"/>
      <c r="T17" s="187"/>
      <c r="U17" s="187"/>
      <c r="V17" s="187"/>
      <c r="W17"/>
      <c r="X17"/>
    </row>
    <row r="18" spans="1:24" ht="20.100000000000001" customHeight="1">
      <c r="A18" s="195"/>
      <c r="B18" s="196"/>
      <c r="C18" s="199" t="s">
        <v>24</v>
      </c>
      <c r="D18" s="197">
        <f t="shared" si="5"/>
        <v>5</v>
      </c>
      <c r="E18" s="197">
        <f t="shared" si="5"/>
        <v>0</v>
      </c>
      <c r="F18" s="197">
        <f t="shared" si="5"/>
        <v>0</v>
      </c>
      <c r="G18" s="197">
        <f t="shared" si="5"/>
        <v>0</v>
      </c>
      <c r="H18" s="197">
        <f t="shared" si="5"/>
        <v>0</v>
      </c>
      <c r="I18" s="197">
        <f t="shared" si="5"/>
        <v>0</v>
      </c>
      <c r="J18" s="197">
        <f t="shared" si="5"/>
        <v>5</v>
      </c>
      <c r="K18" s="186"/>
      <c r="L18" s="76"/>
      <c r="M18" s="76"/>
      <c r="N18" s="189"/>
      <c r="O18" s="76"/>
      <c r="P18" s="187"/>
      <c r="Q18" s="187"/>
      <c r="R18" s="187"/>
      <c r="S18" s="187"/>
      <c r="T18" s="187"/>
      <c r="U18" s="187"/>
      <c r="V18" s="189"/>
      <c r="W18"/>
      <c r="X18"/>
    </row>
    <row r="19" spans="1:24" ht="20.100000000000001" customHeight="1">
      <c r="A19" s="200"/>
      <c r="B19" s="201"/>
      <c r="C19" s="207" t="s">
        <v>15</v>
      </c>
      <c r="D19" s="197">
        <f t="shared" si="5"/>
        <v>7</v>
      </c>
      <c r="E19" s="197">
        <f t="shared" si="5"/>
        <v>14</v>
      </c>
      <c r="F19" s="197">
        <f t="shared" si="5"/>
        <v>29</v>
      </c>
      <c r="G19" s="197">
        <f t="shared" si="5"/>
        <v>46</v>
      </c>
      <c r="H19" s="197">
        <f t="shared" si="5"/>
        <v>38</v>
      </c>
      <c r="I19" s="197">
        <f t="shared" si="5"/>
        <v>195</v>
      </c>
      <c r="J19" s="197">
        <f t="shared" si="5"/>
        <v>329</v>
      </c>
      <c r="K19" s="186"/>
      <c r="L19" s="76"/>
      <c r="W19"/>
      <c r="X19"/>
    </row>
    <row r="20" spans="1:24" ht="22.5" customHeight="1">
      <c r="A20" s="202" t="s">
        <v>26</v>
      </c>
      <c r="B20" s="208" t="s">
        <v>89</v>
      </c>
      <c r="C20" s="203" t="s">
        <v>19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198"/>
      <c r="L20" s="76"/>
      <c r="W20"/>
      <c r="X20"/>
    </row>
    <row r="21" spans="1:24" ht="22.5" customHeight="1">
      <c r="A21" s="195"/>
      <c r="B21" s="196"/>
      <c r="C21" s="199" t="s">
        <v>23</v>
      </c>
      <c r="D21" s="199">
        <v>0</v>
      </c>
      <c r="E21" s="199">
        <v>0</v>
      </c>
      <c r="F21" s="199">
        <v>1</v>
      </c>
      <c r="G21" s="199">
        <v>3</v>
      </c>
      <c r="H21" s="199">
        <v>1</v>
      </c>
      <c r="I21" s="199">
        <v>2</v>
      </c>
      <c r="J21" s="199">
        <f>SUM(D21:I21)</f>
        <v>7</v>
      </c>
      <c r="K21" s="186"/>
      <c r="L21" s="76"/>
      <c r="M21" s="189"/>
      <c r="N21" s="189"/>
      <c r="O21" s="189"/>
      <c r="P21" s="209"/>
      <c r="Q21" s="209"/>
      <c r="R21" s="209"/>
      <c r="S21" s="209"/>
      <c r="T21" s="209"/>
      <c r="U21" s="209"/>
      <c r="V21" s="189"/>
      <c r="W21"/>
      <c r="X21"/>
    </row>
    <row r="22" spans="1:24" ht="22.5" customHeight="1">
      <c r="A22" s="195"/>
      <c r="B22" s="196"/>
      <c r="C22" s="199" t="s">
        <v>24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86"/>
      <c r="L22" s="76"/>
      <c r="M22" s="194"/>
      <c r="N22" s="194"/>
      <c r="O22" s="194"/>
      <c r="P22" s="187"/>
      <c r="Q22" s="187"/>
      <c r="R22" s="187"/>
      <c r="S22" s="187"/>
      <c r="T22" s="187"/>
      <c r="U22" s="187"/>
      <c r="W22"/>
      <c r="X22"/>
    </row>
    <row r="23" spans="1:24" ht="22.5" customHeight="1">
      <c r="A23" s="200"/>
      <c r="B23" s="201"/>
      <c r="C23" s="207" t="s">
        <v>15</v>
      </c>
      <c r="D23" s="207">
        <f>SUM(D20:D22)</f>
        <v>0</v>
      </c>
      <c r="E23" s="207">
        <f t="shared" ref="E23:J23" si="6">SUM(E20:E22)</f>
        <v>0</v>
      </c>
      <c r="F23" s="207">
        <f t="shared" si="6"/>
        <v>1</v>
      </c>
      <c r="G23" s="207">
        <f t="shared" si="6"/>
        <v>3</v>
      </c>
      <c r="H23" s="207">
        <f t="shared" si="6"/>
        <v>1</v>
      </c>
      <c r="I23" s="207">
        <f t="shared" si="6"/>
        <v>2</v>
      </c>
      <c r="J23" s="207">
        <f t="shared" si="6"/>
        <v>7</v>
      </c>
      <c r="K23" s="186"/>
      <c r="L23" s="76"/>
      <c r="M23" s="76"/>
      <c r="N23" s="189"/>
      <c r="O23" s="76"/>
      <c r="P23" s="187"/>
      <c r="Q23" s="187"/>
      <c r="R23" s="187"/>
      <c r="S23" s="187"/>
      <c r="T23" s="187"/>
      <c r="U23" s="187"/>
      <c r="V23" s="187"/>
      <c r="W23"/>
      <c r="X23"/>
    </row>
    <row r="24" spans="1:24" ht="22.5" customHeight="1">
      <c r="A24" s="202" t="s">
        <v>27</v>
      </c>
      <c r="B24" s="208" t="s">
        <v>89</v>
      </c>
      <c r="C24" s="203" t="s">
        <v>19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186"/>
      <c r="L24" s="76"/>
      <c r="M24" s="76"/>
      <c r="N24" s="76"/>
      <c r="O24" s="76"/>
      <c r="P24" s="189"/>
      <c r="Q24" s="189"/>
      <c r="R24" s="189"/>
      <c r="S24" s="189"/>
      <c r="T24" s="189"/>
      <c r="U24" s="189"/>
      <c r="V24" s="76"/>
      <c r="W24"/>
      <c r="X24"/>
    </row>
    <row r="25" spans="1:24" ht="22.5" customHeight="1">
      <c r="A25" s="195"/>
      <c r="B25" s="196"/>
      <c r="C25" s="199" t="s">
        <v>23</v>
      </c>
      <c r="D25" s="170">
        <v>1</v>
      </c>
      <c r="E25" s="170">
        <v>14</v>
      </c>
      <c r="F25" s="170">
        <v>153</v>
      </c>
      <c r="G25" s="170">
        <v>134</v>
      </c>
      <c r="H25" s="170">
        <v>175</v>
      </c>
      <c r="I25" s="170">
        <v>190</v>
      </c>
      <c r="J25" s="170">
        <f>SUM(D25:I25)</f>
        <v>667</v>
      </c>
      <c r="K25" s="186"/>
      <c r="L25" s="76"/>
      <c r="M25" s="194"/>
      <c r="N25" s="194"/>
      <c r="O25" s="194"/>
      <c r="P25" s="187"/>
      <c r="Q25" s="187"/>
      <c r="R25" s="187"/>
      <c r="S25" s="187"/>
      <c r="T25" s="187"/>
      <c r="U25" s="187"/>
      <c r="V25" s="187"/>
      <c r="W25"/>
      <c r="X25"/>
    </row>
    <row r="26" spans="1:24" ht="22.5" customHeight="1">
      <c r="A26" s="195"/>
      <c r="B26" s="196"/>
      <c r="C26" s="199" t="s">
        <v>24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86"/>
      <c r="L26" s="76"/>
      <c r="M26" s="194"/>
      <c r="N26" s="194"/>
      <c r="O26" s="194"/>
      <c r="P26" s="187"/>
      <c r="Q26" s="187"/>
      <c r="R26" s="187"/>
      <c r="S26" s="187"/>
      <c r="T26" s="187"/>
      <c r="U26" s="187"/>
      <c r="V26" s="187"/>
      <c r="W26"/>
      <c r="X26"/>
    </row>
    <row r="27" spans="1:24" ht="22.5" customHeight="1">
      <c r="A27" s="200"/>
      <c r="B27" s="201"/>
      <c r="C27" s="207" t="s">
        <v>15</v>
      </c>
      <c r="D27" s="207">
        <f>SUM(D24:D26)</f>
        <v>1</v>
      </c>
      <c r="E27" s="207">
        <f t="shared" ref="E27:J27" si="7">SUM(E24:E26)</f>
        <v>14</v>
      </c>
      <c r="F27" s="207">
        <f t="shared" si="7"/>
        <v>153</v>
      </c>
      <c r="G27" s="207">
        <f t="shared" si="7"/>
        <v>134</v>
      </c>
      <c r="H27" s="207">
        <f t="shared" si="7"/>
        <v>175</v>
      </c>
      <c r="I27" s="207">
        <f t="shared" si="7"/>
        <v>190</v>
      </c>
      <c r="J27" s="207">
        <f t="shared" si="7"/>
        <v>667</v>
      </c>
      <c r="K27" s="186"/>
      <c r="L27" s="76"/>
      <c r="M27" s="76"/>
      <c r="N27" s="189"/>
      <c r="O27" s="76"/>
      <c r="P27" s="187"/>
      <c r="Q27" s="187"/>
      <c r="R27" s="187"/>
      <c r="S27" s="187"/>
      <c r="T27" s="187"/>
      <c r="U27" s="187"/>
      <c r="V27" s="189"/>
      <c r="W27"/>
      <c r="X27"/>
    </row>
    <row r="28" spans="1:24" ht="20.100000000000001" customHeight="1">
      <c r="A28" s="195" t="s">
        <v>28</v>
      </c>
      <c r="B28" s="196" t="s">
        <v>89</v>
      </c>
      <c r="C28" s="197" t="s">
        <v>19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98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/>
      <c r="X28"/>
    </row>
    <row r="29" spans="1:24" ht="20.100000000000001" customHeight="1">
      <c r="A29" s="195"/>
      <c r="B29" s="196"/>
      <c r="C29" s="199" t="s">
        <v>23</v>
      </c>
      <c r="D29" s="170">
        <v>1</v>
      </c>
      <c r="E29" s="170">
        <v>0</v>
      </c>
      <c r="F29" s="170">
        <v>2</v>
      </c>
      <c r="G29" s="170">
        <v>0</v>
      </c>
      <c r="H29" s="170">
        <v>0</v>
      </c>
      <c r="I29" s="170">
        <v>7</v>
      </c>
      <c r="J29" s="170">
        <f>SUM(D29:I29)</f>
        <v>10</v>
      </c>
      <c r="K29" s="186"/>
      <c r="L29" s="76"/>
      <c r="M29" s="194"/>
      <c r="N29" s="194"/>
      <c r="O29" s="194"/>
      <c r="P29" s="187"/>
      <c r="Q29" s="187"/>
      <c r="R29" s="187"/>
      <c r="S29" s="187"/>
      <c r="T29" s="187"/>
      <c r="U29" s="187"/>
      <c r="V29" s="187"/>
      <c r="W29"/>
      <c r="X29"/>
    </row>
    <row r="30" spans="1:24" ht="20.100000000000001" customHeight="1">
      <c r="A30" s="195"/>
      <c r="B30" s="196"/>
      <c r="C30" s="199" t="s">
        <v>24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86"/>
      <c r="L30" s="76"/>
      <c r="M30" s="76"/>
      <c r="N30" s="189"/>
      <c r="O30" s="76"/>
      <c r="P30" s="187"/>
      <c r="Q30" s="187"/>
      <c r="R30" s="187"/>
      <c r="S30" s="187"/>
      <c r="T30" s="187"/>
      <c r="U30" s="187"/>
      <c r="V30" s="189"/>
      <c r="W30"/>
      <c r="X30"/>
    </row>
    <row r="31" spans="1:24" ht="20.100000000000001" customHeight="1">
      <c r="A31" s="195"/>
      <c r="B31" s="205"/>
      <c r="C31" s="199" t="s">
        <v>15</v>
      </c>
      <c r="D31" s="199">
        <f>SUM(D28:D30)</f>
        <v>1</v>
      </c>
      <c r="E31" s="199">
        <f t="shared" ref="E31:J31" si="8">SUM(E28:E30)</f>
        <v>0</v>
      </c>
      <c r="F31" s="199">
        <f t="shared" si="8"/>
        <v>2</v>
      </c>
      <c r="G31" s="199">
        <f t="shared" si="8"/>
        <v>0</v>
      </c>
      <c r="H31" s="199">
        <f t="shared" si="8"/>
        <v>0</v>
      </c>
      <c r="I31" s="199">
        <f t="shared" si="8"/>
        <v>7</v>
      </c>
      <c r="J31" s="199">
        <f t="shared" si="8"/>
        <v>10</v>
      </c>
      <c r="K31" s="18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/>
      <c r="X31"/>
    </row>
    <row r="32" spans="1:24" ht="20.100000000000001" customHeight="1">
      <c r="A32" s="195"/>
      <c r="B32" s="206" t="s">
        <v>90</v>
      </c>
      <c r="C32" s="199" t="s">
        <v>19</v>
      </c>
      <c r="D32" s="170">
        <v>0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86"/>
      <c r="L32" s="76"/>
      <c r="M32" s="194"/>
      <c r="N32" s="194"/>
      <c r="O32" s="194"/>
      <c r="P32" s="187"/>
      <c r="Q32" s="187"/>
      <c r="R32" s="187"/>
      <c r="S32" s="187"/>
      <c r="T32" s="187"/>
      <c r="U32" s="187"/>
      <c r="V32" s="187"/>
      <c r="W32"/>
      <c r="X32"/>
    </row>
    <row r="33" spans="1:24" ht="20.100000000000001" customHeight="1">
      <c r="A33" s="195"/>
      <c r="B33" s="196"/>
      <c r="C33" s="199" t="s">
        <v>23</v>
      </c>
      <c r="D33" s="170">
        <v>0</v>
      </c>
      <c r="E33" s="170">
        <v>0</v>
      </c>
      <c r="F33" s="170">
        <v>1</v>
      </c>
      <c r="G33" s="170">
        <v>0</v>
      </c>
      <c r="H33" s="170">
        <v>0</v>
      </c>
      <c r="I33" s="170">
        <v>0</v>
      </c>
      <c r="J33" s="170">
        <f>SUM(D33:I33)</f>
        <v>1</v>
      </c>
      <c r="K33" s="186"/>
      <c r="L33" s="76"/>
      <c r="M33" s="76"/>
      <c r="N33" s="189"/>
      <c r="O33" s="76"/>
      <c r="P33" s="187"/>
      <c r="Q33" s="187"/>
      <c r="R33" s="187"/>
      <c r="S33" s="187"/>
      <c r="T33" s="187"/>
      <c r="U33" s="187"/>
      <c r="V33" s="189"/>
      <c r="W33"/>
      <c r="X33"/>
    </row>
    <row r="34" spans="1:24" ht="20.100000000000001" customHeight="1">
      <c r="A34" s="195"/>
      <c r="B34" s="196"/>
      <c r="C34" s="199" t="s">
        <v>24</v>
      </c>
      <c r="D34" s="170"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8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/>
      <c r="X34"/>
    </row>
    <row r="35" spans="1:24" ht="20.100000000000001" customHeight="1">
      <c r="A35" s="195"/>
      <c r="B35" s="205"/>
      <c r="C35" s="199" t="s">
        <v>15</v>
      </c>
      <c r="D35" s="170">
        <f>SUM(D32:D34)</f>
        <v>0</v>
      </c>
      <c r="E35" s="170">
        <f t="shared" ref="E35:J35" si="9">SUM(E32:E34)</f>
        <v>0</v>
      </c>
      <c r="F35" s="170">
        <f t="shared" si="9"/>
        <v>1</v>
      </c>
      <c r="G35" s="170">
        <f t="shared" si="9"/>
        <v>0</v>
      </c>
      <c r="H35" s="170">
        <f t="shared" si="9"/>
        <v>0</v>
      </c>
      <c r="I35" s="170">
        <f t="shared" si="9"/>
        <v>0</v>
      </c>
      <c r="J35" s="170">
        <f t="shared" si="9"/>
        <v>1</v>
      </c>
      <c r="K35" s="186"/>
      <c r="L35" s="76"/>
      <c r="M35" s="194"/>
      <c r="N35" s="194"/>
      <c r="O35" s="194"/>
      <c r="P35" s="187"/>
      <c r="Q35" s="187"/>
      <c r="R35" s="187"/>
      <c r="S35" s="187"/>
      <c r="T35" s="187"/>
      <c r="U35" s="187"/>
      <c r="V35" s="187"/>
      <c r="W35"/>
      <c r="X35"/>
    </row>
    <row r="36" spans="1:24" ht="20.100000000000001" customHeight="1">
      <c r="A36" s="195"/>
      <c r="B36" s="206" t="s">
        <v>88</v>
      </c>
      <c r="C36" s="199" t="s">
        <v>19</v>
      </c>
      <c r="D36" s="170">
        <f>D28+D32</f>
        <v>0</v>
      </c>
      <c r="E36" s="170">
        <f t="shared" ref="E36:J36" si="10">E28+E32</f>
        <v>0</v>
      </c>
      <c r="F36" s="170">
        <f t="shared" si="10"/>
        <v>0</v>
      </c>
      <c r="G36" s="170">
        <f t="shared" si="10"/>
        <v>0</v>
      </c>
      <c r="H36" s="170">
        <f t="shared" si="10"/>
        <v>0</v>
      </c>
      <c r="I36" s="170">
        <f t="shared" si="10"/>
        <v>0</v>
      </c>
      <c r="J36" s="170">
        <f t="shared" si="10"/>
        <v>0</v>
      </c>
      <c r="K36" s="186"/>
      <c r="L36" s="76"/>
      <c r="M36" s="76"/>
      <c r="N36" s="189"/>
      <c r="O36" s="76"/>
      <c r="P36" s="187"/>
      <c r="Q36" s="187"/>
      <c r="R36" s="187"/>
      <c r="S36" s="187"/>
      <c r="T36" s="187"/>
      <c r="U36" s="187"/>
      <c r="V36" s="189"/>
      <c r="W36"/>
      <c r="X36"/>
    </row>
    <row r="37" spans="1:24" ht="20.100000000000001" customHeight="1">
      <c r="A37" s="195"/>
      <c r="B37" s="196"/>
      <c r="C37" s="199" t="s">
        <v>23</v>
      </c>
      <c r="D37" s="170">
        <f t="shared" ref="D37:J38" si="11">D29+D33</f>
        <v>1</v>
      </c>
      <c r="E37" s="170">
        <f t="shared" si="11"/>
        <v>0</v>
      </c>
      <c r="F37" s="170">
        <f t="shared" si="11"/>
        <v>3</v>
      </c>
      <c r="G37" s="170">
        <f t="shared" si="11"/>
        <v>0</v>
      </c>
      <c r="H37" s="170">
        <f t="shared" si="11"/>
        <v>0</v>
      </c>
      <c r="I37" s="170">
        <f t="shared" si="11"/>
        <v>7</v>
      </c>
      <c r="J37" s="170">
        <f t="shared" si="11"/>
        <v>11</v>
      </c>
      <c r="K37" s="18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/>
      <c r="X37"/>
    </row>
    <row r="38" spans="1:24" ht="20.100000000000001" customHeight="1">
      <c r="A38" s="195"/>
      <c r="B38" s="196"/>
      <c r="C38" s="199" t="s">
        <v>24</v>
      </c>
      <c r="D38" s="170">
        <f t="shared" si="11"/>
        <v>0</v>
      </c>
      <c r="E38" s="170">
        <f t="shared" si="11"/>
        <v>0</v>
      </c>
      <c r="F38" s="170">
        <f t="shared" si="11"/>
        <v>0</v>
      </c>
      <c r="G38" s="170">
        <f t="shared" si="11"/>
        <v>0</v>
      </c>
      <c r="H38" s="170">
        <f t="shared" si="11"/>
        <v>0</v>
      </c>
      <c r="I38" s="170">
        <f t="shared" si="11"/>
        <v>0</v>
      </c>
      <c r="J38" s="170">
        <f t="shared" si="11"/>
        <v>0</v>
      </c>
      <c r="K38" s="186"/>
      <c r="L38" s="76"/>
      <c r="M38" s="194"/>
      <c r="N38" s="194"/>
      <c r="O38" s="194"/>
      <c r="P38" s="187"/>
      <c r="Q38" s="187"/>
      <c r="R38" s="187"/>
      <c r="S38" s="187"/>
      <c r="T38" s="187"/>
      <c r="U38" s="187"/>
      <c r="V38" s="187"/>
      <c r="W38"/>
      <c r="X38"/>
    </row>
    <row r="39" spans="1:24" ht="20.100000000000001" customHeight="1" thickBot="1">
      <c r="A39" s="200"/>
      <c r="B39" s="201"/>
      <c r="C39" s="207" t="s">
        <v>15</v>
      </c>
      <c r="D39" s="207">
        <f>SUM(D36:D38)</f>
        <v>1</v>
      </c>
      <c r="E39" s="207">
        <f t="shared" ref="E39:J39" si="12">SUM(E36:E38)</f>
        <v>0</v>
      </c>
      <c r="F39" s="207">
        <f t="shared" si="12"/>
        <v>3</v>
      </c>
      <c r="G39" s="207">
        <f t="shared" si="12"/>
        <v>0</v>
      </c>
      <c r="H39" s="207">
        <f t="shared" si="12"/>
        <v>0</v>
      </c>
      <c r="I39" s="207">
        <f t="shared" si="12"/>
        <v>7</v>
      </c>
      <c r="J39" s="207">
        <f t="shared" si="12"/>
        <v>11</v>
      </c>
      <c r="K39" s="210"/>
      <c r="L39" s="76"/>
      <c r="M39" s="76"/>
      <c r="N39" s="189"/>
      <c r="O39" s="76"/>
      <c r="P39" s="187"/>
      <c r="Q39" s="187"/>
      <c r="R39" s="187"/>
      <c r="S39" s="187"/>
      <c r="T39" s="187"/>
      <c r="U39" s="187"/>
      <c r="V39" s="76"/>
      <c r="W39"/>
      <c r="X39"/>
    </row>
    <row r="40" spans="1:24" ht="33" customHeight="1">
      <c r="A40" s="202" t="s">
        <v>29</v>
      </c>
      <c r="B40" s="208" t="s">
        <v>89</v>
      </c>
      <c r="C40" s="203" t="s">
        <v>19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11"/>
      <c r="L40" s="76"/>
      <c r="M40" s="194"/>
      <c r="N40" s="194"/>
      <c r="O40" s="194"/>
      <c r="P40" s="187"/>
      <c r="Q40" s="187"/>
      <c r="R40" s="187"/>
      <c r="S40" s="187"/>
      <c r="T40" s="187"/>
      <c r="U40" s="187"/>
      <c r="V40" s="187"/>
      <c r="W40"/>
      <c r="X40"/>
    </row>
    <row r="41" spans="1:24" ht="33" customHeight="1">
      <c r="A41" s="195"/>
      <c r="B41" s="196"/>
      <c r="C41" s="199" t="s">
        <v>23</v>
      </c>
      <c r="D41" s="172">
        <v>1</v>
      </c>
      <c r="E41" s="172">
        <v>5</v>
      </c>
      <c r="F41" s="172">
        <v>85</v>
      </c>
      <c r="G41" s="172">
        <v>105</v>
      </c>
      <c r="H41" s="172">
        <v>62</v>
      </c>
      <c r="I41" s="172">
        <v>86</v>
      </c>
      <c r="J41" s="172">
        <f>SUM(D41:I41)</f>
        <v>344</v>
      </c>
      <c r="K41" s="186"/>
      <c r="L41" s="76"/>
      <c r="M41" s="189"/>
      <c r="N41" s="76"/>
      <c r="O41" s="76"/>
      <c r="P41" s="187"/>
      <c r="Q41" s="187"/>
      <c r="R41" s="187"/>
      <c r="S41" s="187"/>
      <c r="T41" s="187"/>
      <c r="U41" s="187"/>
      <c r="V41" s="189"/>
      <c r="W41"/>
      <c r="X41"/>
    </row>
    <row r="42" spans="1:24" ht="33" customHeight="1">
      <c r="A42" s="195"/>
      <c r="B42" s="196"/>
      <c r="C42" s="199" t="s">
        <v>24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8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/>
      <c r="X42"/>
    </row>
    <row r="43" spans="1:24" ht="33" customHeight="1">
      <c r="A43" s="200"/>
      <c r="B43" s="201"/>
      <c r="C43" s="207" t="s">
        <v>15</v>
      </c>
      <c r="D43" s="212">
        <f>SUM(D40:D42)</f>
        <v>1</v>
      </c>
      <c r="E43" s="212">
        <f t="shared" ref="E43:J43" si="13">SUM(E40:E42)</f>
        <v>5</v>
      </c>
      <c r="F43" s="212">
        <f t="shared" si="13"/>
        <v>85</v>
      </c>
      <c r="G43" s="212">
        <f t="shared" si="13"/>
        <v>105</v>
      </c>
      <c r="H43" s="212">
        <f t="shared" si="13"/>
        <v>62</v>
      </c>
      <c r="I43" s="212">
        <f t="shared" si="13"/>
        <v>86</v>
      </c>
      <c r="J43" s="212">
        <f t="shared" si="13"/>
        <v>344</v>
      </c>
      <c r="K43" s="186"/>
      <c r="L43" s="76"/>
      <c r="M43" s="213"/>
      <c r="N43" s="187"/>
      <c r="O43" s="187"/>
      <c r="P43" s="187"/>
      <c r="Q43" s="187"/>
      <c r="R43" s="187"/>
      <c r="S43" s="187"/>
      <c r="T43" s="187"/>
      <c r="U43" s="76"/>
      <c r="V43" s="76"/>
      <c r="W43" s="214">
        <v>257</v>
      </c>
      <c r="X43" s="215">
        <v>379</v>
      </c>
    </row>
    <row r="44" spans="1:24" ht="33" customHeight="1">
      <c r="A44" s="202" t="s">
        <v>30</v>
      </c>
      <c r="B44" s="208" t="s">
        <v>89</v>
      </c>
      <c r="C44" s="203" t="s">
        <v>19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198"/>
      <c r="L44"/>
      <c r="M44" s="10"/>
      <c r="N44"/>
      <c r="O44"/>
      <c r="P44"/>
      <c r="Q44"/>
      <c r="R44"/>
      <c r="S44"/>
      <c r="T44"/>
      <c r="U44"/>
      <c r="V44"/>
      <c r="W44"/>
      <c r="X44"/>
    </row>
    <row r="45" spans="1:24" ht="33" customHeight="1">
      <c r="A45" s="195"/>
      <c r="B45" s="196"/>
      <c r="C45" s="199" t="s">
        <v>23</v>
      </c>
      <c r="D45" s="199">
        <v>0</v>
      </c>
      <c r="E45" s="199">
        <v>2</v>
      </c>
      <c r="F45" s="199">
        <v>0</v>
      </c>
      <c r="G45" s="199">
        <v>2</v>
      </c>
      <c r="H45" s="199">
        <v>0</v>
      </c>
      <c r="I45" s="199">
        <v>3</v>
      </c>
      <c r="J45" s="199">
        <v>7</v>
      </c>
      <c r="K45" s="186"/>
      <c r="L45"/>
      <c r="M45" s="19"/>
      <c r="N45"/>
      <c r="O45"/>
      <c r="P45"/>
      <c r="Q45"/>
      <c r="R45"/>
      <c r="S45"/>
      <c r="T45"/>
      <c r="U45"/>
      <c r="V45"/>
      <c r="W45"/>
      <c r="X45"/>
    </row>
    <row r="46" spans="1:24" ht="33" customHeight="1">
      <c r="A46" s="195"/>
      <c r="B46" s="196"/>
      <c r="C46" s="199" t="s">
        <v>24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86"/>
    </row>
    <row r="47" spans="1:24" ht="33" customHeight="1">
      <c r="A47" s="200"/>
      <c r="B47" s="201"/>
      <c r="C47" s="207" t="s">
        <v>15</v>
      </c>
      <c r="D47" s="212">
        <f>SUM(D44:D46)</f>
        <v>0</v>
      </c>
      <c r="E47" s="212">
        <f t="shared" ref="E47:J47" si="14">SUM(E44:E46)</f>
        <v>2</v>
      </c>
      <c r="F47" s="212">
        <f t="shared" si="14"/>
        <v>0</v>
      </c>
      <c r="G47" s="212">
        <f t="shared" si="14"/>
        <v>2</v>
      </c>
      <c r="H47" s="212">
        <f t="shared" si="14"/>
        <v>0</v>
      </c>
      <c r="I47" s="212">
        <f t="shared" si="14"/>
        <v>3</v>
      </c>
      <c r="J47" s="212">
        <f t="shared" si="14"/>
        <v>7</v>
      </c>
      <c r="K47" s="186"/>
    </row>
    <row r="48" spans="1:24" ht="33" customHeight="1">
      <c r="A48" s="202" t="s">
        <v>31</v>
      </c>
      <c r="B48" s="208" t="s">
        <v>89</v>
      </c>
      <c r="C48" s="203" t="s">
        <v>19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198"/>
    </row>
    <row r="49" spans="1:11" ht="27" customHeight="1">
      <c r="A49" s="195"/>
      <c r="B49" s="196"/>
      <c r="C49" s="199" t="s">
        <v>23</v>
      </c>
      <c r="D49" s="172">
        <v>0</v>
      </c>
      <c r="E49" s="172">
        <v>1</v>
      </c>
      <c r="F49" s="172">
        <v>0</v>
      </c>
      <c r="G49" s="172">
        <v>0</v>
      </c>
      <c r="H49" s="172">
        <v>4</v>
      </c>
      <c r="I49" s="172">
        <v>2</v>
      </c>
      <c r="J49" s="172">
        <v>7</v>
      </c>
      <c r="K49" s="186"/>
    </row>
    <row r="50" spans="1:11" ht="27" customHeight="1">
      <c r="A50" s="195"/>
      <c r="B50" s="196"/>
      <c r="C50" s="199" t="s">
        <v>24</v>
      </c>
      <c r="D50" s="199">
        <v>0</v>
      </c>
      <c r="E50" s="199">
        <v>0</v>
      </c>
      <c r="F50" s="199">
        <v>0</v>
      </c>
      <c r="G50" s="199">
        <v>0</v>
      </c>
      <c r="H50" s="199">
        <v>0</v>
      </c>
      <c r="I50" s="199">
        <v>0</v>
      </c>
      <c r="J50" s="199">
        <v>0</v>
      </c>
      <c r="K50" s="186"/>
    </row>
    <row r="51" spans="1:11" ht="27" customHeight="1" thickBot="1">
      <c r="A51" s="200"/>
      <c r="B51" s="201"/>
      <c r="C51" s="207" t="s">
        <v>15</v>
      </c>
      <c r="D51" s="212">
        <f>SUM(D48:D50)</f>
        <v>0</v>
      </c>
      <c r="E51" s="212">
        <f t="shared" ref="E51:J51" si="15">SUM(E48:E50)</f>
        <v>1</v>
      </c>
      <c r="F51" s="212">
        <f t="shared" si="15"/>
        <v>0</v>
      </c>
      <c r="G51" s="212">
        <f t="shared" si="15"/>
        <v>0</v>
      </c>
      <c r="H51" s="212">
        <f t="shared" si="15"/>
        <v>4</v>
      </c>
      <c r="I51" s="212">
        <f t="shared" si="15"/>
        <v>2</v>
      </c>
      <c r="J51" s="212">
        <f t="shared" si="15"/>
        <v>7</v>
      </c>
      <c r="K51" s="186"/>
    </row>
    <row r="52" spans="1:11" ht="27" customHeight="1">
      <c r="A52" s="202" t="s">
        <v>32</v>
      </c>
      <c r="B52" s="208" t="s">
        <v>89</v>
      </c>
      <c r="C52" s="203" t="s">
        <v>19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11"/>
    </row>
    <row r="53" spans="1:11" ht="27" customHeight="1">
      <c r="A53" s="195"/>
      <c r="B53" s="196"/>
      <c r="C53" s="199" t="s">
        <v>23</v>
      </c>
      <c r="D53" s="172">
        <v>0</v>
      </c>
      <c r="E53" s="172">
        <v>1</v>
      </c>
      <c r="F53" s="172">
        <v>0</v>
      </c>
      <c r="G53" s="172">
        <v>1</v>
      </c>
      <c r="H53" s="172">
        <v>0</v>
      </c>
      <c r="I53" s="172">
        <v>9</v>
      </c>
      <c r="J53" s="172">
        <f>SUM(D53:I53)</f>
        <v>11</v>
      </c>
      <c r="K53" s="186"/>
    </row>
    <row r="54" spans="1:11" ht="27" customHeight="1">
      <c r="A54" s="195"/>
      <c r="B54" s="196"/>
      <c r="C54" s="199" t="s">
        <v>24</v>
      </c>
      <c r="D54" s="199">
        <v>0</v>
      </c>
      <c r="E54" s="199">
        <v>0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186"/>
    </row>
    <row r="55" spans="1:11" ht="27" customHeight="1">
      <c r="A55" s="200"/>
      <c r="B55" s="201"/>
      <c r="C55" s="207" t="s">
        <v>15</v>
      </c>
      <c r="D55" s="212">
        <f>SUM(D52:D54)</f>
        <v>0</v>
      </c>
      <c r="E55" s="212">
        <f t="shared" ref="E55:J55" si="16">SUM(E52:E54)</f>
        <v>1</v>
      </c>
      <c r="F55" s="212">
        <f t="shared" si="16"/>
        <v>0</v>
      </c>
      <c r="G55" s="212">
        <f t="shared" si="16"/>
        <v>1</v>
      </c>
      <c r="H55" s="212">
        <f t="shared" si="16"/>
        <v>0</v>
      </c>
      <c r="I55" s="212">
        <f t="shared" si="16"/>
        <v>9</v>
      </c>
      <c r="J55" s="212">
        <f t="shared" si="16"/>
        <v>11</v>
      </c>
      <c r="K55" s="186"/>
    </row>
    <row r="56" spans="1:11" ht="27" customHeight="1">
      <c r="A56" s="195" t="s">
        <v>33</v>
      </c>
      <c r="B56" s="196" t="s">
        <v>89</v>
      </c>
      <c r="C56" s="197" t="s">
        <v>19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98"/>
    </row>
    <row r="57" spans="1:11" ht="27" customHeight="1">
      <c r="A57" s="195"/>
      <c r="B57" s="196"/>
      <c r="C57" s="199" t="s">
        <v>23</v>
      </c>
      <c r="D57" s="199">
        <v>0</v>
      </c>
      <c r="E57" s="199">
        <v>1</v>
      </c>
      <c r="F57" s="199">
        <v>2</v>
      </c>
      <c r="G57" s="199">
        <v>2</v>
      </c>
      <c r="H57" s="199">
        <v>0</v>
      </c>
      <c r="I57" s="199">
        <v>5</v>
      </c>
      <c r="J57" s="199">
        <f>SUM(D57:I57)</f>
        <v>10</v>
      </c>
      <c r="K57" s="186"/>
    </row>
    <row r="58" spans="1:11" ht="27" customHeight="1">
      <c r="A58" s="195"/>
      <c r="B58" s="196"/>
      <c r="C58" s="199" t="s">
        <v>24</v>
      </c>
      <c r="D58" s="199">
        <v>0</v>
      </c>
      <c r="E58" s="199">
        <v>0</v>
      </c>
      <c r="F58" s="199">
        <v>0</v>
      </c>
      <c r="G58" s="199">
        <v>0</v>
      </c>
      <c r="H58" s="199">
        <v>0</v>
      </c>
      <c r="I58" s="199">
        <v>0</v>
      </c>
      <c r="J58" s="199">
        <v>0</v>
      </c>
      <c r="K58" s="186"/>
    </row>
    <row r="59" spans="1:11" ht="27" customHeight="1">
      <c r="A59" s="200"/>
      <c r="B59" s="205"/>
      <c r="C59" s="199" t="s">
        <v>15</v>
      </c>
      <c r="D59" s="172">
        <f>SUM(D56:D58)</f>
        <v>0</v>
      </c>
      <c r="E59" s="172">
        <f t="shared" ref="E59:J59" si="17">SUM(E56:E58)</f>
        <v>1</v>
      </c>
      <c r="F59" s="172">
        <f t="shared" si="17"/>
        <v>2</v>
      </c>
      <c r="G59" s="172">
        <f t="shared" si="17"/>
        <v>2</v>
      </c>
      <c r="H59" s="172">
        <f t="shared" si="17"/>
        <v>0</v>
      </c>
      <c r="I59" s="172">
        <f t="shared" si="17"/>
        <v>5</v>
      </c>
      <c r="J59" s="172">
        <f t="shared" si="17"/>
        <v>10</v>
      </c>
      <c r="K59" s="186"/>
    </row>
    <row r="60" spans="1:11" ht="27" customHeight="1">
      <c r="A60" s="202" t="s">
        <v>34</v>
      </c>
      <c r="B60" s="208" t="s">
        <v>89</v>
      </c>
      <c r="C60" s="203" t="s">
        <v>19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198"/>
    </row>
    <row r="61" spans="1:11" ht="27" customHeight="1">
      <c r="A61" s="195"/>
      <c r="B61" s="196"/>
      <c r="C61" s="199" t="s">
        <v>23</v>
      </c>
      <c r="D61" s="172">
        <v>2</v>
      </c>
      <c r="E61" s="172">
        <v>2</v>
      </c>
      <c r="F61" s="172">
        <v>13</v>
      </c>
      <c r="G61" s="172">
        <v>9</v>
      </c>
      <c r="H61" s="172">
        <v>4</v>
      </c>
      <c r="I61" s="172">
        <v>31</v>
      </c>
      <c r="J61" s="172">
        <f>SUM(D61:I61)</f>
        <v>61</v>
      </c>
      <c r="K61" s="186"/>
    </row>
    <row r="62" spans="1:11" ht="27" customHeight="1">
      <c r="A62" s="195"/>
      <c r="B62" s="196"/>
      <c r="C62" s="199" t="s">
        <v>24</v>
      </c>
      <c r="D62" s="199">
        <v>0</v>
      </c>
      <c r="E62" s="199">
        <v>0</v>
      </c>
      <c r="F62" s="199">
        <v>0</v>
      </c>
      <c r="G62" s="199">
        <v>0</v>
      </c>
      <c r="H62" s="199">
        <v>0</v>
      </c>
      <c r="I62" s="199">
        <v>0</v>
      </c>
      <c r="J62" s="199">
        <v>0</v>
      </c>
      <c r="K62" s="186"/>
    </row>
    <row r="63" spans="1:11" ht="27" customHeight="1" thickBot="1">
      <c r="A63" s="200"/>
      <c r="B63" s="201"/>
      <c r="C63" s="207" t="s">
        <v>15</v>
      </c>
      <c r="D63" s="212">
        <f>SUM(D60:D62)</f>
        <v>2</v>
      </c>
      <c r="E63" s="212">
        <f t="shared" ref="E63:J63" si="18">SUM(E60:E62)</f>
        <v>2</v>
      </c>
      <c r="F63" s="212">
        <f t="shared" si="18"/>
        <v>13</v>
      </c>
      <c r="G63" s="212">
        <f t="shared" si="18"/>
        <v>9</v>
      </c>
      <c r="H63" s="212">
        <f t="shared" si="18"/>
        <v>4</v>
      </c>
      <c r="I63" s="212">
        <f t="shared" si="18"/>
        <v>31</v>
      </c>
      <c r="J63" s="212">
        <f t="shared" si="18"/>
        <v>61</v>
      </c>
      <c r="K63" s="186"/>
    </row>
    <row r="64" spans="1:11" ht="27" customHeight="1">
      <c r="A64" s="202" t="s">
        <v>77</v>
      </c>
      <c r="B64" s="208" t="s">
        <v>89</v>
      </c>
      <c r="C64" s="203" t="s">
        <v>19</v>
      </c>
      <c r="D64" s="204">
        <f t="shared" ref="D64:J67" si="19">D4+D8+D20+D24+D28+D40+D44+D48+D52+D56+D60</f>
        <v>0</v>
      </c>
      <c r="E64" s="204">
        <f t="shared" si="19"/>
        <v>0</v>
      </c>
      <c r="F64" s="204">
        <f t="shared" si="19"/>
        <v>0</v>
      </c>
      <c r="G64" s="204">
        <f t="shared" si="19"/>
        <v>0</v>
      </c>
      <c r="H64" s="204">
        <f t="shared" si="19"/>
        <v>0</v>
      </c>
      <c r="I64" s="204">
        <f t="shared" si="19"/>
        <v>0</v>
      </c>
      <c r="J64" s="204">
        <f t="shared" si="19"/>
        <v>0</v>
      </c>
      <c r="K64" s="211"/>
    </row>
    <row r="65" spans="1:15" ht="27" customHeight="1">
      <c r="A65" s="195"/>
      <c r="B65" s="196"/>
      <c r="C65" s="199" t="s">
        <v>23</v>
      </c>
      <c r="D65" s="170">
        <f t="shared" si="19"/>
        <v>7</v>
      </c>
      <c r="E65" s="170">
        <f t="shared" si="19"/>
        <v>41</v>
      </c>
      <c r="F65" s="170">
        <f t="shared" si="19"/>
        <v>288</v>
      </c>
      <c r="G65" s="170">
        <f t="shared" si="19"/>
        <v>300</v>
      </c>
      <c r="H65" s="170">
        <f t="shared" si="19"/>
        <v>285</v>
      </c>
      <c r="I65" s="170">
        <f t="shared" si="19"/>
        <v>554</v>
      </c>
      <c r="J65" s="170">
        <f t="shared" si="19"/>
        <v>1475</v>
      </c>
      <c r="K65" s="186"/>
    </row>
    <row r="66" spans="1:15" ht="27" customHeight="1">
      <c r="A66" s="195"/>
      <c r="B66" s="196"/>
      <c r="C66" s="199" t="s">
        <v>24</v>
      </c>
      <c r="D66" s="170">
        <f t="shared" si="19"/>
        <v>5</v>
      </c>
      <c r="E66" s="170">
        <f t="shared" si="19"/>
        <v>0</v>
      </c>
      <c r="F66" s="170">
        <f t="shared" si="19"/>
        <v>0</v>
      </c>
      <c r="G66" s="170">
        <f t="shared" si="19"/>
        <v>0</v>
      </c>
      <c r="H66" s="170">
        <f t="shared" si="19"/>
        <v>0</v>
      </c>
      <c r="I66" s="170">
        <f t="shared" si="19"/>
        <v>0</v>
      </c>
      <c r="J66" s="170">
        <f t="shared" si="19"/>
        <v>5</v>
      </c>
      <c r="K66" s="186"/>
    </row>
    <row r="67" spans="1:15" ht="27" customHeight="1">
      <c r="A67" s="195"/>
      <c r="B67" s="201"/>
      <c r="C67" s="207" t="s">
        <v>15</v>
      </c>
      <c r="D67" s="216">
        <f t="shared" si="19"/>
        <v>12</v>
      </c>
      <c r="E67" s="216">
        <f t="shared" si="19"/>
        <v>41</v>
      </c>
      <c r="F67" s="216">
        <f t="shared" si="19"/>
        <v>288</v>
      </c>
      <c r="G67" s="216">
        <f t="shared" si="19"/>
        <v>300</v>
      </c>
      <c r="H67" s="216">
        <f t="shared" si="19"/>
        <v>285</v>
      </c>
      <c r="I67" s="216">
        <f t="shared" si="19"/>
        <v>554</v>
      </c>
      <c r="J67" s="212">
        <f t="shared" si="19"/>
        <v>1480</v>
      </c>
      <c r="K67" s="186"/>
    </row>
    <row r="68" spans="1:15" ht="27" customHeight="1">
      <c r="A68" s="195"/>
      <c r="B68" s="208" t="s">
        <v>91</v>
      </c>
      <c r="C68" s="203" t="s">
        <v>19</v>
      </c>
      <c r="D68" s="204">
        <f>D12+D32</f>
        <v>0</v>
      </c>
      <c r="E68" s="204">
        <f t="shared" ref="E68:J68" si="20">E12+E32</f>
        <v>0</v>
      </c>
      <c r="F68" s="204">
        <f t="shared" si="20"/>
        <v>0</v>
      </c>
      <c r="G68" s="204">
        <f t="shared" si="20"/>
        <v>0</v>
      </c>
      <c r="H68" s="204">
        <f t="shared" si="20"/>
        <v>0</v>
      </c>
      <c r="I68" s="204">
        <f t="shared" si="20"/>
        <v>0</v>
      </c>
      <c r="J68" s="204">
        <f t="shared" si="20"/>
        <v>0</v>
      </c>
      <c r="K68" s="186"/>
    </row>
    <row r="69" spans="1:15" ht="27" customHeight="1">
      <c r="A69" s="195"/>
      <c r="B69" s="196"/>
      <c r="C69" s="199" t="s">
        <v>23</v>
      </c>
      <c r="D69" s="170">
        <f t="shared" ref="D69:J71" si="21">D13+D33</f>
        <v>0</v>
      </c>
      <c r="E69" s="170">
        <f t="shared" si="21"/>
        <v>0</v>
      </c>
      <c r="F69" s="170">
        <f t="shared" si="21"/>
        <v>2</v>
      </c>
      <c r="G69" s="170">
        <f t="shared" si="21"/>
        <v>2</v>
      </c>
      <c r="H69" s="170">
        <f t="shared" si="21"/>
        <v>0</v>
      </c>
      <c r="I69" s="170">
        <f t="shared" si="21"/>
        <v>0</v>
      </c>
      <c r="J69" s="170">
        <f t="shared" si="21"/>
        <v>4</v>
      </c>
      <c r="K69" s="186"/>
    </row>
    <row r="70" spans="1:15" ht="27" customHeight="1">
      <c r="A70" s="195"/>
      <c r="B70" s="196"/>
      <c r="C70" s="199" t="s">
        <v>24</v>
      </c>
      <c r="D70" s="170">
        <f t="shared" si="21"/>
        <v>0</v>
      </c>
      <c r="E70" s="170">
        <f t="shared" si="21"/>
        <v>0</v>
      </c>
      <c r="F70" s="170">
        <f t="shared" si="21"/>
        <v>0</v>
      </c>
      <c r="G70" s="170">
        <f t="shared" si="21"/>
        <v>0</v>
      </c>
      <c r="H70" s="170">
        <f t="shared" si="21"/>
        <v>0</v>
      </c>
      <c r="I70" s="170">
        <f t="shared" si="21"/>
        <v>0</v>
      </c>
      <c r="J70" s="170">
        <f t="shared" si="21"/>
        <v>0</v>
      </c>
      <c r="K70" s="186"/>
    </row>
    <row r="71" spans="1:15" ht="27" customHeight="1">
      <c r="A71" s="195"/>
      <c r="B71" s="201"/>
      <c r="C71" s="207" t="s">
        <v>15</v>
      </c>
      <c r="D71" s="216">
        <f t="shared" si="21"/>
        <v>0</v>
      </c>
      <c r="E71" s="216">
        <f t="shared" si="21"/>
        <v>0</v>
      </c>
      <c r="F71" s="216">
        <f t="shared" si="21"/>
        <v>2</v>
      </c>
      <c r="G71" s="216">
        <f t="shared" si="21"/>
        <v>2</v>
      </c>
      <c r="H71" s="216">
        <f t="shared" si="21"/>
        <v>0</v>
      </c>
      <c r="I71" s="216">
        <f t="shared" si="21"/>
        <v>0</v>
      </c>
      <c r="J71" s="212">
        <f t="shared" si="21"/>
        <v>4</v>
      </c>
      <c r="K71" s="186"/>
    </row>
    <row r="72" spans="1:15" ht="27" customHeight="1">
      <c r="A72" s="195"/>
      <c r="B72" s="208" t="s">
        <v>88</v>
      </c>
      <c r="C72" s="203" t="s">
        <v>19</v>
      </c>
      <c r="D72" s="170">
        <f>D64+D68</f>
        <v>0</v>
      </c>
      <c r="E72" s="170">
        <f t="shared" ref="E72:J72" si="22">E64+E68</f>
        <v>0</v>
      </c>
      <c r="F72" s="170">
        <f t="shared" si="22"/>
        <v>0</v>
      </c>
      <c r="G72" s="170">
        <f t="shared" si="22"/>
        <v>0</v>
      </c>
      <c r="H72" s="170">
        <f t="shared" si="22"/>
        <v>0</v>
      </c>
      <c r="I72" s="170">
        <f t="shared" si="22"/>
        <v>0</v>
      </c>
      <c r="J72" s="170">
        <f t="shared" si="22"/>
        <v>0</v>
      </c>
      <c r="K72" s="186"/>
    </row>
    <row r="73" spans="1:15" ht="27" customHeight="1">
      <c r="A73" s="195"/>
      <c r="B73" s="196"/>
      <c r="C73" s="199" t="s">
        <v>23</v>
      </c>
      <c r="D73" s="170">
        <f t="shared" ref="D73:J74" si="23">D65+D69</f>
        <v>7</v>
      </c>
      <c r="E73" s="170">
        <f t="shared" si="23"/>
        <v>41</v>
      </c>
      <c r="F73" s="170">
        <f t="shared" si="23"/>
        <v>290</v>
      </c>
      <c r="G73" s="170">
        <f t="shared" si="23"/>
        <v>302</v>
      </c>
      <c r="H73" s="170">
        <f t="shared" si="23"/>
        <v>285</v>
      </c>
      <c r="I73" s="170">
        <f t="shared" si="23"/>
        <v>554</v>
      </c>
      <c r="J73" s="170">
        <f t="shared" si="23"/>
        <v>1479</v>
      </c>
      <c r="K73" s="186"/>
    </row>
    <row r="74" spans="1:15" ht="27" customHeight="1">
      <c r="A74" s="195"/>
      <c r="B74" s="196"/>
      <c r="C74" s="199" t="s">
        <v>24</v>
      </c>
      <c r="D74" s="170">
        <f t="shared" si="23"/>
        <v>5</v>
      </c>
      <c r="E74" s="170">
        <f t="shared" si="23"/>
        <v>0</v>
      </c>
      <c r="F74" s="170">
        <f t="shared" si="23"/>
        <v>0</v>
      </c>
      <c r="G74" s="170">
        <f t="shared" si="23"/>
        <v>0</v>
      </c>
      <c r="H74" s="170">
        <f t="shared" si="23"/>
        <v>0</v>
      </c>
      <c r="I74" s="170">
        <f t="shared" si="23"/>
        <v>0</v>
      </c>
      <c r="J74" s="170">
        <f t="shared" si="23"/>
        <v>5</v>
      </c>
      <c r="K74" s="186"/>
    </row>
    <row r="75" spans="1:15" ht="27" customHeight="1" thickBot="1">
      <c r="A75" s="217"/>
      <c r="B75" s="218"/>
      <c r="C75" s="219" t="s">
        <v>15</v>
      </c>
      <c r="D75" s="179">
        <f>SUM(D72:D74)</f>
        <v>12</v>
      </c>
      <c r="E75" s="179">
        <f t="shared" ref="E75:J75" si="24">SUM(E72:E74)</f>
        <v>41</v>
      </c>
      <c r="F75" s="179">
        <f t="shared" si="24"/>
        <v>290</v>
      </c>
      <c r="G75" s="179">
        <f t="shared" si="24"/>
        <v>302</v>
      </c>
      <c r="H75" s="179">
        <f t="shared" si="24"/>
        <v>285</v>
      </c>
      <c r="I75" s="179">
        <f t="shared" si="24"/>
        <v>554</v>
      </c>
      <c r="J75" s="179">
        <f t="shared" si="24"/>
        <v>1484</v>
      </c>
      <c r="K75" s="220"/>
      <c r="M75" s="103"/>
    </row>
    <row r="76" spans="1:15" ht="27" customHeight="1" thickTop="1"/>
    <row r="77" spans="1:15" ht="27" customHeight="1">
      <c r="J77" s="223"/>
    </row>
    <row r="78" spans="1:15" ht="27" customHeight="1">
      <c r="G78" s="186"/>
    </row>
    <row r="79" spans="1:15" ht="27" customHeight="1">
      <c r="O79" s="224"/>
    </row>
    <row r="80" spans="1:15" ht="27" customHeight="1">
      <c r="D80" s="225"/>
      <c r="E80" s="225"/>
      <c r="F80" s="225"/>
      <c r="G80" s="225"/>
      <c r="H80" s="225"/>
      <c r="I80" s="225"/>
      <c r="O80" s="224"/>
    </row>
    <row r="81" spans="1:24" ht="27" customHeight="1">
      <c r="O81" s="224"/>
    </row>
    <row r="82" spans="1:24" ht="27" customHeight="1">
      <c r="O82" s="226"/>
    </row>
    <row r="83" spans="1:24" ht="27" customHeight="1">
      <c r="O83" s="224"/>
    </row>
    <row r="84" spans="1:24" ht="27" customHeight="1">
      <c r="O84" s="224"/>
    </row>
    <row r="85" spans="1:24" ht="27" customHeight="1">
      <c r="O85" s="226"/>
    </row>
    <row r="86" spans="1:24" ht="27" customHeight="1">
      <c r="O86" s="224"/>
    </row>
    <row r="88" spans="1:24" ht="27" customHeight="1">
      <c r="G88" s="149">
        <v>1</v>
      </c>
      <c r="H88" s="227"/>
    </row>
    <row r="89" spans="1:24" ht="27" customHeight="1">
      <c r="G89" s="149">
        <v>3</v>
      </c>
    </row>
    <row r="90" spans="1:24" ht="27" customHeight="1">
      <c r="G90" s="149">
        <v>20</v>
      </c>
    </row>
    <row r="91" spans="1:24" ht="27" customHeight="1">
      <c r="G91" s="149">
        <v>20</v>
      </c>
    </row>
    <row r="92" spans="1:24" ht="27" customHeight="1">
      <c r="G92" s="149">
        <v>19</v>
      </c>
    </row>
    <row r="93" spans="1:24" ht="27" customHeight="1">
      <c r="G93" s="149">
        <v>37</v>
      </c>
    </row>
    <row r="94" spans="1:24" ht="27" customHeight="1">
      <c r="G94" s="149">
        <f>SUM(G88:G93)</f>
        <v>100</v>
      </c>
    </row>
    <row r="95" spans="1:24" s="228" customFormat="1" ht="27" customHeight="1">
      <c r="A95" s="149"/>
      <c r="B95" s="221"/>
      <c r="C95" s="149"/>
      <c r="D95" s="149"/>
      <c r="E95" s="149"/>
      <c r="F95" s="149"/>
      <c r="G95" s="149"/>
      <c r="H95" s="149"/>
      <c r="I95" s="149"/>
      <c r="J95" s="103"/>
      <c r="K95" s="222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1:24" s="228" customFormat="1" ht="27" customHeight="1">
      <c r="A96" s="149"/>
      <c r="B96" s="221"/>
      <c r="C96" s="149"/>
      <c r="D96" s="149"/>
      <c r="E96" s="149"/>
      <c r="F96" s="149"/>
      <c r="G96" s="149"/>
      <c r="H96" s="149"/>
      <c r="I96" s="149"/>
      <c r="J96" s="103"/>
      <c r="K96" s="222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1:24" s="228" customFormat="1" ht="27" customHeight="1">
      <c r="A97" s="149"/>
      <c r="B97" s="221"/>
      <c r="C97" s="149"/>
      <c r="D97" s="149"/>
      <c r="E97" s="149"/>
      <c r="F97" s="149"/>
      <c r="G97" s="149"/>
      <c r="H97" s="149"/>
      <c r="I97" s="149"/>
      <c r="J97" s="103"/>
      <c r="K97" s="222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1:24" s="228" customFormat="1" ht="27" customHeight="1">
      <c r="A98" s="149"/>
      <c r="B98" s="221"/>
      <c r="C98" s="149"/>
      <c r="D98" s="149"/>
      <c r="E98" s="149"/>
      <c r="F98" s="149"/>
      <c r="G98" s="149"/>
      <c r="H98" s="149"/>
      <c r="I98" s="149"/>
      <c r="J98" s="103"/>
      <c r="K98" s="222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</sheetData>
  <mergeCells count="32">
    <mergeCell ref="A64:A75"/>
    <mergeCell ref="B64:B67"/>
    <mergeCell ref="B68:B71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20:A23"/>
    <mergeCell ref="B20:B23"/>
    <mergeCell ref="A24:A27"/>
    <mergeCell ref="B24:B27"/>
    <mergeCell ref="A28:A39"/>
    <mergeCell ref="B28:B31"/>
    <mergeCell ref="B32:B35"/>
    <mergeCell ref="B36:B39"/>
    <mergeCell ref="A1:J1"/>
    <mergeCell ref="A2:B2"/>
    <mergeCell ref="A4:A7"/>
    <mergeCell ref="B4:B7"/>
    <mergeCell ref="A8:A19"/>
    <mergeCell ref="B8:B11"/>
    <mergeCell ref="B12:B15"/>
    <mergeCell ref="B16:B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910"/>
  <sheetViews>
    <sheetView rightToLeft="1" workbookViewId="0">
      <selection sqref="A1:XFD1048576"/>
    </sheetView>
  </sheetViews>
  <sheetFormatPr defaultColWidth="11.28515625" defaultRowHeight="24.75" customHeight="1"/>
  <cols>
    <col min="1" max="1" width="12.42578125" style="232" customWidth="1"/>
    <col min="2" max="2" width="8.7109375" style="232" customWidth="1"/>
    <col min="3" max="3" width="9.5703125" style="232" customWidth="1"/>
    <col min="4" max="5" width="8.7109375" style="232" customWidth="1"/>
    <col min="6" max="6" width="9.7109375" style="232" customWidth="1"/>
    <col min="7" max="17" width="8.7109375" style="232" customWidth="1"/>
    <col min="18" max="18" width="10.42578125" style="232" customWidth="1"/>
    <col min="19" max="19" width="8.7109375" style="232" customWidth="1"/>
    <col min="20" max="20" width="11.28515625" style="232" customWidth="1"/>
    <col min="21" max="21" width="27.140625" style="232" customWidth="1"/>
    <col min="22" max="22" width="11.28515625" style="232"/>
    <col min="23" max="23" width="15.85546875" style="232" customWidth="1"/>
    <col min="24" max="24" width="9.7109375" style="232" customWidth="1"/>
    <col min="25" max="25" width="12.42578125" style="232" customWidth="1"/>
    <col min="26" max="16384" width="11.28515625" style="232"/>
  </cols>
  <sheetData>
    <row r="1" spans="1:40" ht="24.75" customHeight="1">
      <c r="A1" s="230" t="s">
        <v>92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90"/>
      <c r="U1" s="231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40" ht="15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90"/>
      <c r="X2" s="234"/>
      <c r="AC2" s="235"/>
      <c r="AD2" s="90"/>
      <c r="AE2" s="90"/>
      <c r="AF2" s="231"/>
      <c r="AG2" s="90"/>
      <c r="AH2" s="90"/>
      <c r="AI2" s="90"/>
      <c r="AJ2" s="90"/>
      <c r="AK2" s="90"/>
      <c r="AL2" s="90"/>
      <c r="AM2" s="90"/>
    </row>
    <row r="3" spans="1:40" ht="21" customHeight="1" thickBot="1">
      <c r="A3" s="236"/>
      <c r="B3" s="236"/>
      <c r="C3" s="236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8"/>
      <c r="T3" s="90"/>
      <c r="U3" s="239"/>
      <c r="X3" s="234"/>
      <c r="Y3" s="234"/>
      <c r="Z3" s="234"/>
      <c r="AA3" s="234"/>
      <c r="AB3" s="235"/>
      <c r="AC3" s="235"/>
      <c r="AD3" s="235"/>
      <c r="AE3" s="235"/>
      <c r="AF3" s="231"/>
      <c r="AG3" s="231"/>
      <c r="AH3" s="231"/>
      <c r="AI3" s="231"/>
      <c r="AJ3" s="231"/>
      <c r="AK3" s="231"/>
      <c r="AL3" s="231"/>
      <c r="AM3" s="231"/>
    </row>
    <row r="4" spans="1:40" ht="23.25" customHeight="1" thickTop="1">
      <c r="A4" s="240" t="s">
        <v>3</v>
      </c>
      <c r="B4" s="241" t="s">
        <v>4</v>
      </c>
      <c r="C4" s="242" t="s">
        <v>93</v>
      </c>
      <c r="D4" s="243" t="s">
        <v>94</v>
      </c>
      <c r="E4" s="243"/>
      <c r="F4" s="243"/>
      <c r="G4" s="243"/>
      <c r="H4" s="244" t="s">
        <v>95</v>
      </c>
      <c r="I4" s="245"/>
      <c r="J4" s="245"/>
      <c r="K4" s="245"/>
      <c r="L4" s="245"/>
      <c r="M4" s="245"/>
      <c r="N4" s="245"/>
      <c r="O4" s="246"/>
      <c r="P4" s="247" t="s">
        <v>96</v>
      </c>
      <c r="Q4" s="248"/>
      <c r="R4" s="248"/>
      <c r="S4" s="249"/>
      <c r="T4" s="90"/>
      <c r="U4" s="250"/>
      <c r="V4" s="251"/>
      <c r="W4" s="251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</row>
    <row r="5" spans="1:40" ht="23.25" customHeight="1">
      <c r="A5" s="253"/>
      <c r="B5" s="254"/>
      <c r="C5" s="255"/>
      <c r="D5" s="256"/>
      <c r="E5" s="256"/>
      <c r="F5" s="256"/>
      <c r="G5" s="256"/>
      <c r="H5" s="257" t="s">
        <v>97</v>
      </c>
      <c r="I5" s="258"/>
      <c r="J5" s="258"/>
      <c r="K5" s="259"/>
      <c r="L5" s="257" t="s">
        <v>98</v>
      </c>
      <c r="M5" s="258"/>
      <c r="N5" s="258"/>
      <c r="O5" s="259"/>
      <c r="P5" s="260"/>
      <c r="Q5" s="261"/>
      <c r="R5" s="261"/>
      <c r="S5" s="262"/>
      <c r="T5" s="90"/>
      <c r="V5" s="251"/>
      <c r="W5" s="251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90"/>
    </row>
    <row r="6" spans="1:40" ht="29.25" customHeight="1" thickBot="1">
      <c r="A6" s="263"/>
      <c r="B6" s="264"/>
      <c r="C6" s="265"/>
      <c r="D6" s="266" t="s">
        <v>99</v>
      </c>
      <c r="E6" s="266" t="s">
        <v>100</v>
      </c>
      <c r="F6" s="266" t="s">
        <v>101</v>
      </c>
      <c r="G6" s="266" t="s">
        <v>102</v>
      </c>
      <c r="H6" s="266" t="s">
        <v>99</v>
      </c>
      <c r="I6" s="266" t="s">
        <v>100</v>
      </c>
      <c r="J6" s="266" t="s">
        <v>101</v>
      </c>
      <c r="K6" s="266" t="s">
        <v>103</v>
      </c>
      <c r="L6" s="266" t="s">
        <v>99</v>
      </c>
      <c r="M6" s="266" t="s">
        <v>100</v>
      </c>
      <c r="N6" s="266" t="s">
        <v>101</v>
      </c>
      <c r="O6" s="266" t="s">
        <v>103</v>
      </c>
      <c r="P6" s="267" t="s">
        <v>99</v>
      </c>
      <c r="Q6" s="267" t="s">
        <v>104</v>
      </c>
      <c r="R6" s="267" t="s">
        <v>101</v>
      </c>
      <c r="S6" s="267" t="s">
        <v>15</v>
      </c>
      <c r="T6" s="90"/>
      <c r="U6" s="250"/>
      <c r="V6" s="251"/>
      <c r="W6" s="251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</row>
    <row r="7" spans="1:40" s="222" customFormat="1" ht="20.100000000000001" customHeight="1" thickTop="1">
      <c r="A7" s="268" t="s">
        <v>18</v>
      </c>
      <c r="B7" s="205" t="s">
        <v>19</v>
      </c>
      <c r="C7" s="197" t="s">
        <v>105</v>
      </c>
      <c r="D7" s="197">
        <v>0</v>
      </c>
      <c r="E7" s="197">
        <v>0</v>
      </c>
      <c r="F7" s="197">
        <v>0</v>
      </c>
      <c r="G7" s="197">
        <v>0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90"/>
      <c r="U7" s="250"/>
      <c r="V7" s="251"/>
      <c r="W7" s="251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</row>
    <row r="8" spans="1:40" s="222" customFormat="1" ht="20.100000000000001" customHeight="1">
      <c r="A8" s="269"/>
      <c r="B8" s="270"/>
      <c r="C8" s="199" t="s">
        <v>106</v>
      </c>
      <c r="D8" s="197">
        <v>0</v>
      </c>
      <c r="E8" s="197">
        <v>0</v>
      </c>
      <c r="F8" s="197">
        <v>0</v>
      </c>
      <c r="G8" s="197">
        <v>0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0</v>
      </c>
      <c r="Q8" s="197">
        <v>0</v>
      </c>
      <c r="R8" s="197">
        <v>0</v>
      </c>
      <c r="S8" s="271">
        <v>0</v>
      </c>
      <c r="T8" s="90"/>
      <c r="V8" s="251"/>
      <c r="W8" s="251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</row>
    <row r="9" spans="1:40" s="222" customFormat="1" ht="20.100000000000001" customHeight="1">
      <c r="A9" s="269"/>
      <c r="B9" s="270"/>
      <c r="C9" s="199" t="s">
        <v>102</v>
      </c>
      <c r="D9" s="197">
        <f>SUM(D7:D8)</f>
        <v>0</v>
      </c>
      <c r="E9" s="197">
        <f t="shared" ref="E9:S9" si="0">SUM(E7:E8)</f>
        <v>0</v>
      </c>
      <c r="F9" s="197">
        <f t="shared" si="0"/>
        <v>0</v>
      </c>
      <c r="G9" s="197">
        <f t="shared" si="0"/>
        <v>0</v>
      </c>
      <c r="H9" s="197">
        <f t="shared" si="0"/>
        <v>0</v>
      </c>
      <c r="I9" s="197">
        <f t="shared" si="0"/>
        <v>0</v>
      </c>
      <c r="J9" s="197">
        <f t="shared" si="0"/>
        <v>0</v>
      </c>
      <c r="K9" s="197">
        <f t="shared" si="0"/>
        <v>0</v>
      </c>
      <c r="L9" s="197">
        <f t="shared" si="0"/>
        <v>0</v>
      </c>
      <c r="M9" s="197">
        <f t="shared" si="0"/>
        <v>0</v>
      </c>
      <c r="N9" s="197">
        <f t="shared" si="0"/>
        <v>0</v>
      </c>
      <c r="O9" s="197">
        <f t="shared" si="0"/>
        <v>0</v>
      </c>
      <c r="P9" s="197">
        <f t="shared" si="0"/>
        <v>0</v>
      </c>
      <c r="Q9" s="197">
        <f t="shared" si="0"/>
        <v>0</v>
      </c>
      <c r="R9" s="197">
        <f t="shared" si="0"/>
        <v>0</v>
      </c>
      <c r="S9" s="197">
        <f t="shared" si="0"/>
        <v>0</v>
      </c>
      <c r="T9" s="90"/>
      <c r="U9" s="250"/>
      <c r="V9" s="251"/>
      <c r="W9" s="25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</row>
    <row r="10" spans="1:40" s="222" customFormat="1" ht="20.100000000000001" customHeight="1">
      <c r="A10" s="269"/>
      <c r="B10" s="270" t="s">
        <v>23</v>
      </c>
      <c r="C10" s="199" t="s">
        <v>105</v>
      </c>
      <c r="D10" s="199">
        <v>32</v>
      </c>
      <c r="E10" s="199">
        <v>0</v>
      </c>
      <c r="F10" s="199">
        <v>0</v>
      </c>
      <c r="G10" s="199">
        <v>32</v>
      </c>
      <c r="H10" s="199">
        <v>36</v>
      </c>
      <c r="I10" s="199">
        <v>0</v>
      </c>
      <c r="J10" s="199">
        <v>0</v>
      </c>
      <c r="K10" s="199">
        <v>36</v>
      </c>
      <c r="L10" s="199">
        <v>30</v>
      </c>
      <c r="M10" s="199">
        <v>0</v>
      </c>
      <c r="N10" s="199">
        <v>0</v>
      </c>
      <c r="O10" s="199">
        <v>30</v>
      </c>
      <c r="P10" s="199">
        <f t="shared" ref="P10:S11" si="1">D10+H10+L10</f>
        <v>98</v>
      </c>
      <c r="Q10" s="199">
        <f t="shared" si="1"/>
        <v>0</v>
      </c>
      <c r="R10" s="199">
        <f t="shared" si="1"/>
        <v>0</v>
      </c>
      <c r="S10" s="199">
        <f t="shared" si="1"/>
        <v>98</v>
      </c>
      <c r="T10" s="90"/>
      <c r="V10" s="251"/>
      <c r="W10" s="251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</row>
    <row r="11" spans="1:40" s="222" customFormat="1" ht="20.100000000000001" customHeight="1">
      <c r="A11" s="269"/>
      <c r="B11" s="270"/>
      <c r="C11" s="199" t="s">
        <v>106</v>
      </c>
      <c r="D11" s="199">
        <v>0</v>
      </c>
      <c r="E11" s="199">
        <v>0</v>
      </c>
      <c r="F11" s="199">
        <v>0</v>
      </c>
      <c r="G11" s="199">
        <v>0</v>
      </c>
      <c r="H11" s="199">
        <v>1</v>
      </c>
      <c r="I11" s="199">
        <v>0</v>
      </c>
      <c r="J11" s="199">
        <v>0</v>
      </c>
      <c r="K11" s="199">
        <v>1</v>
      </c>
      <c r="L11" s="199">
        <v>0</v>
      </c>
      <c r="M11" s="199">
        <v>0</v>
      </c>
      <c r="N11" s="199">
        <v>0</v>
      </c>
      <c r="O11" s="199">
        <v>0</v>
      </c>
      <c r="P11" s="199">
        <f t="shared" si="1"/>
        <v>1</v>
      </c>
      <c r="Q11" s="199">
        <f t="shared" si="1"/>
        <v>0</v>
      </c>
      <c r="R11" s="199">
        <f t="shared" si="1"/>
        <v>0</v>
      </c>
      <c r="S11" s="199">
        <f t="shared" si="1"/>
        <v>1</v>
      </c>
      <c r="T11" s="90"/>
      <c r="U11" s="250"/>
      <c r="V11" s="251"/>
      <c r="W11" s="251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</row>
    <row r="12" spans="1:40" s="222" customFormat="1" ht="20.100000000000001" customHeight="1">
      <c r="A12" s="269"/>
      <c r="B12" s="270"/>
      <c r="C12" s="199" t="s">
        <v>102</v>
      </c>
      <c r="D12" s="199">
        <f t="shared" ref="D12:S12" si="2">SUM(D10:D11)</f>
        <v>32</v>
      </c>
      <c r="E12" s="199">
        <f t="shared" si="2"/>
        <v>0</v>
      </c>
      <c r="F12" s="199">
        <f t="shared" si="2"/>
        <v>0</v>
      </c>
      <c r="G12" s="199">
        <f t="shared" si="2"/>
        <v>32</v>
      </c>
      <c r="H12" s="199">
        <f t="shared" si="2"/>
        <v>37</v>
      </c>
      <c r="I12" s="199">
        <f t="shared" si="2"/>
        <v>0</v>
      </c>
      <c r="J12" s="199">
        <f t="shared" si="2"/>
        <v>0</v>
      </c>
      <c r="K12" s="199">
        <f t="shared" si="2"/>
        <v>37</v>
      </c>
      <c r="L12" s="199">
        <f t="shared" si="2"/>
        <v>30</v>
      </c>
      <c r="M12" s="199">
        <f t="shared" si="2"/>
        <v>0</v>
      </c>
      <c r="N12" s="199">
        <f t="shared" si="2"/>
        <v>0</v>
      </c>
      <c r="O12" s="199">
        <f t="shared" si="2"/>
        <v>30</v>
      </c>
      <c r="P12" s="199">
        <f t="shared" si="2"/>
        <v>99</v>
      </c>
      <c r="Q12" s="199">
        <f t="shared" si="2"/>
        <v>0</v>
      </c>
      <c r="R12" s="199">
        <f t="shared" si="2"/>
        <v>0</v>
      </c>
      <c r="S12" s="199">
        <f t="shared" si="2"/>
        <v>99</v>
      </c>
      <c r="T12" s="90"/>
      <c r="V12" s="251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</row>
    <row r="13" spans="1:40" s="222" customFormat="1" ht="20.100000000000001" customHeight="1">
      <c r="A13" s="269"/>
      <c r="B13" s="270" t="s">
        <v>24</v>
      </c>
      <c r="C13" s="199" t="s">
        <v>105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272">
        <v>0</v>
      </c>
      <c r="T13" s="90"/>
      <c r="U13" s="250"/>
      <c r="V13" s="251"/>
      <c r="W13" s="251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</row>
    <row r="14" spans="1:40" s="222" customFormat="1" ht="20.100000000000001" customHeight="1">
      <c r="A14" s="269"/>
      <c r="B14" s="270"/>
      <c r="C14" s="199" t="s">
        <v>106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272">
        <v>0</v>
      </c>
      <c r="T14" s="90"/>
      <c r="V14" s="251"/>
      <c r="W14" s="251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</row>
    <row r="15" spans="1:40" s="222" customFormat="1" ht="20.100000000000001" customHeight="1">
      <c r="A15" s="269"/>
      <c r="B15" s="270"/>
      <c r="C15" s="199" t="s">
        <v>102</v>
      </c>
      <c r="D15" s="199">
        <v>0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272">
        <v>0</v>
      </c>
      <c r="T15" s="90"/>
      <c r="V15" s="251"/>
      <c r="W15" s="251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</row>
    <row r="16" spans="1:40" s="222" customFormat="1" ht="20.100000000000001" customHeight="1">
      <c r="A16" s="269"/>
      <c r="B16" s="270" t="s">
        <v>15</v>
      </c>
      <c r="C16" s="199" t="s">
        <v>105</v>
      </c>
      <c r="D16" s="199">
        <f t="shared" ref="D16:S17" si="3">D7+D10+D13</f>
        <v>32</v>
      </c>
      <c r="E16" s="199">
        <f t="shared" si="3"/>
        <v>0</v>
      </c>
      <c r="F16" s="199">
        <f t="shared" si="3"/>
        <v>0</v>
      </c>
      <c r="G16" s="199">
        <f t="shared" si="3"/>
        <v>32</v>
      </c>
      <c r="H16" s="199">
        <f t="shared" si="3"/>
        <v>36</v>
      </c>
      <c r="I16" s="199">
        <f t="shared" si="3"/>
        <v>0</v>
      </c>
      <c r="J16" s="199">
        <f t="shared" si="3"/>
        <v>0</v>
      </c>
      <c r="K16" s="199">
        <f t="shared" si="3"/>
        <v>36</v>
      </c>
      <c r="L16" s="199">
        <f t="shared" si="3"/>
        <v>30</v>
      </c>
      <c r="M16" s="199">
        <f t="shared" si="3"/>
        <v>0</v>
      </c>
      <c r="N16" s="199">
        <f t="shared" si="3"/>
        <v>0</v>
      </c>
      <c r="O16" s="199">
        <f t="shared" si="3"/>
        <v>30</v>
      </c>
      <c r="P16" s="199">
        <f t="shared" si="3"/>
        <v>98</v>
      </c>
      <c r="Q16" s="199">
        <f t="shared" si="3"/>
        <v>0</v>
      </c>
      <c r="R16" s="199">
        <f t="shared" si="3"/>
        <v>0</v>
      </c>
      <c r="S16" s="272">
        <f t="shared" si="3"/>
        <v>98</v>
      </c>
      <c r="T16" s="90"/>
      <c r="V16" s="251"/>
      <c r="W16" s="251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</row>
    <row r="17" spans="1:39" s="222" customFormat="1" ht="24.75" customHeight="1">
      <c r="A17" s="269"/>
      <c r="B17" s="270"/>
      <c r="C17" s="199" t="s">
        <v>106</v>
      </c>
      <c r="D17" s="199">
        <f t="shared" si="3"/>
        <v>0</v>
      </c>
      <c r="E17" s="199">
        <f t="shared" si="3"/>
        <v>0</v>
      </c>
      <c r="F17" s="199">
        <f t="shared" si="3"/>
        <v>0</v>
      </c>
      <c r="G17" s="199">
        <f t="shared" si="3"/>
        <v>0</v>
      </c>
      <c r="H17" s="199">
        <f t="shared" si="3"/>
        <v>1</v>
      </c>
      <c r="I17" s="199">
        <f t="shared" si="3"/>
        <v>0</v>
      </c>
      <c r="J17" s="199">
        <f t="shared" si="3"/>
        <v>0</v>
      </c>
      <c r="K17" s="199">
        <f t="shared" si="3"/>
        <v>1</v>
      </c>
      <c r="L17" s="199">
        <f t="shared" si="3"/>
        <v>0</v>
      </c>
      <c r="M17" s="199">
        <f t="shared" si="3"/>
        <v>0</v>
      </c>
      <c r="N17" s="199">
        <f t="shared" si="3"/>
        <v>0</v>
      </c>
      <c r="O17" s="199">
        <f t="shared" si="3"/>
        <v>0</v>
      </c>
      <c r="P17" s="199">
        <f t="shared" si="3"/>
        <v>1</v>
      </c>
      <c r="Q17" s="199">
        <f t="shared" si="3"/>
        <v>0</v>
      </c>
      <c r="R17" s="199">
        <f t="shared" si="3"/>
        <v>0</v>
      </c>
      <c r="S17" s="272">
        <f t="shared" si="3"/>
        <v>1</v>
      </c>
      <c r="T17" s="90"/>
      <c r="V17" s="251"/>
      <c r="W17" s="251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</row>
    <row r="18" spans="1:39" s="222" customFormat="1" ht="24.75" customHeight="1">
      <c r="A18" s="273"/>
      <c r="B18" s="274"/>
      <c r="C18" s="207" t="s">
        <v>102</v>
      </c>
      <c r="D18" s="207">
        <f>SUM(D16:D17)</f>
        <v>32</v>
      </c>
      <c r="E18" s="207">
        <f t="shared" ref="E18:S18" si="4">SUM(E16:E17)</f>
        <v>0</v>
      </c>
      <c r="F18" s="207">
        <f t="shared" si="4"/>
        <v>0</v>
      </c>
      <c r="G18" s="207">
        <f t="shared" si="4"/>
        <v>32</v>
      </c>
      <c r="H18" s="207">
        <f t="shared" si="4"/>
        <v>37</v>
      </c>
      <c r="I18" s="207">
        <f t="shared" si="4"/>
        <v>0</v>
      </c>
      <c r="J18" s="207">
        <f t="shared" si="4"/>
        <v>0</v>
      </c>
      <c r="K18" s="207">
        <f t="shared" si="4"/>
        <v>37</v>
      </c>
      <c r="L18" s="207">
        <f t="shared" si="4"/>
        <v>30</v>
      </c>
      <c r="M18" s="207">
        <f t="shared" si="4"/>
        <v>0</v>
      </c>
      <c r="N18" s="207">
        <f t="shared" si="4"/>
        <v>0</v>
      </c>
      <c r="O18" s="207">
        <f t="shared" si="4"/>
        <v>30</v>
      </c>
      <c r="P18" s="207">
        <f t="shared" si="4"/>
        <v>99</v>
      </c>
      <c r="Q18" s="207">
        <f t="shared" si="4"/>
        <v>0</v>
      </c>
      <c r="R18" s="207">
        <f t="shared" si="4"/>
        <v>0</v>
      </c>
      <c r="S18" s="275">
        <f t="shared" si="4"/>
        <v>99</v>
      </c>
      <c r="T18" s="90"/>
      <c r="V18" s="251"/>
      <c r="W18" s="251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</row>
    <row r="19" spans="1:39" s="222" customFormat="1" ht="24.75" customHeight="1">
      <c r="A19" s="276" t="s">
        <v>25</v>
      </c>
      <c r="B19" s="277" t="s">
        <v>19</v>
      </c>
      <c r="C19" s="203" t="s">
        <v>105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f t="shared" ref="P19:S21" si="5">D19+H19+L19</f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90"/>
      <c r="U19" s="250"/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</row>
    <row r="20" spans="1:39" s="222" customFormat="1" ht="24.75" customHeight="1">
      <c r="A20" s="269"/>
      <c r="B20" s="270"/>
      <c r="C20" s="199" t="s">
        <v>106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90"/>
      <c r="V20" s="251"/>
      <c r="W20" s="251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</row>
    <row r="21" spans="1:39" s="222" customFormat="1" ht="24.75" customHeight="1">
      <c r="A21" s="269"/>
      <c r="B21" s="270"/>
      <c r="C21" s="199" t="s">
        <v>102</v>
      </c>
      <c r="D21" s="199">
        <f>SUM(D19:D20)</f>
        <v>0</v>
      </c>
      <c r="E21" s="199">
        <f t="shared" ref="E21:O21" si="6">SUM(E19:E20)</f>
        <v>0</v>
      </c>
      <c r="F21" s="199">
        <f t="shared" si="6"/>
        <v>0</v>
      </c>
      <c r="G21" s="199">
        <f t="shared" si="6"/>
        <v>0</v>
      </c>
      <c r="H21" s="199">
        <f t="shared" si="6"/>
        <v>0</v>
      </c>
      <c r="I21" s="199">
        <f t="shared" si="6"/>
        <v>0</v>
      </c>
      <c r="J21" s="199">
        <f t="shared" si="6"/>
        <v>0</v>
      </c>
      <c r="K21" s="199">
        <f t="shared" si="6"/>
        <v>0</v>
      </c>
      <c r="L21" s="199">
        <f t="shared" si="6"/>
        <v>0</v>
      </c>
      <c r="M21" s="199">
        <f t="shared" si="6"/>
        <v>0</v>
      </c>
      <c r="N21" s="199">
        <f t="shared" si="6"/>
        <v>0</v>
      </c>
      <c r="O21" s="199">
        <f t="shared" si="6"/>
        <v>0</v>
      </c>
      <c r="P21" s="199">
        <f t="shared" si="5"/>
        <v>0</v>
      </c>
      <c r="Q21" s="199">
        <f t="shared" si="5"/>
        <v>0</v>
      </c>
      <c r="R21" s="199">
        <f t="shared" si="5"/>
        <v>0</v>
      </c>
      <c r="S21" s="199">
        <f t="shared" si="5"/>
        <v>0</v>
      </c>
      <c r="T21" s="90"/>
      <c r="U21" s="250"/>
      <c r="V21" s="251"/>
      <c r="W21" s="251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</row>
    <row r="22" spans="1:39" s="222" customFormat="1" ht="24.75" customHeight="1">
      <c r="A22" s="269"/>
      <c r="B22" s="270" t="s">
        <v>23</v>
      </c>
      <c r="C22" s="199" t="s">
        <v>105</v>
      </c>
      <c r="D22" s="197">
        <v>331</v>
      </c>
      <c r="E22" s="197">
        <v>0</v>
      </c>
      <c r="F22" s="197">
        <v>0</v>
      </c>
      <c r="G22" s="197">
        <f>SUM(D22:F22)</f>
        <v>331</v>
      </c>
      <c r="H22" s="197">
        <v>449</v>
      </c>
      <c r="I22" s="197">
        <v>3</v>
      </c>
      <c r="J22" s="197">
        <v>0</v>
      </c>
      <c r="K22" s="197">
        <f>SUM(H22:J22)</f>
        <v>452</v>
      </c>
      <c r="L22" s="197">
        <v>822</v>
      </c>
      <c r="M22" s="197">
        <v>1</v>
      </c>
      <c r="N22" s="197">
        <v>229</v>
      </c>
      <c r="O22" s="197">
        <f>SUM(L22:N22)</f>
        <v>1052</v>
      </c>
      <c r="P22" s="197">
        <f t="shared" ref="P22:S24" si="7">D22+H22++L22</f>
        <v>1602</v>
      </c>
      <c r="Q22" s="197">
        <f t="shared" si="7"/>
        <v>4</v>
      </c>
      <c r="R22" s="197">
        <f t="shared" si="7"/>
        <v>229</v>
      </c>
      <c r="S22" s="197">
        <f t="shared" si="7"/>
        <v>1835</v>
      </c>
      <c r="T22" s="90"/>
      <c r="V22" s="251"/>
      <c r="W22" s="251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</row>
    <row r="23" spans="1:39" s="222" customFormat="1" ht="24.75" customHeight="1">
      <c r="A23" s="269"/>
      <c r="B23" s="270"/>
      <c r="C23" s="199" t="s">
        <v>106</v>
      </c>
      <c r="D23" s="199">
        <v>7</v>
      </c>
      <c r="E23" s="199">
        <v>0</v>
      </c>
      <c r="F23" s="199">
        <v>0</v>
      </c>
      <c r="G23" s="199">
        <v>7</v>
      </c>
      <c r="H23" s="199">
        <v>20</v>
      </c>
      <c r="I23" s="199">
        <v>0</v>
      </c>
      <c r="J23" s="199">
        <v>0</v>
      </c>
      <c r="K23" s="199">
        <f>SUM(H23:J23)</f>
        <v>20</v>
      </c>
      <c r="L23" s="199">
        <v>117</v>
      </c>
      <c r="M23" s="199">
        <v>0</v>
      </c>
      <c r="N23" s="199">
        <v>2</v>
      </c>
      <c r="O23" s="199">
        <f>SUM(L23:N23)</f>
        <v>119</v>
      </c>
      <c r="P23" s="197">
        <f t="shared" si="7"/>
        <v>144</v>
      </c>
      <c r="Q23" s="197">
        <f t="shared" si="7"/>
        <v>0</v>
      </c>
      <c r="R23" s="197">
        <f t="shared" si="7"/>
        <v>2</v>
      </c>
      <c r="S23" s="197">
        <f t="shared" si="7"/>
        <v>146</v>
      </c>
      <c r="T23" s="90"/>
      <c r="U23" s="250"/>
      <c r="V23" s="251"/>
      <c r="W23" s="251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</row>
    <row r="24" spans="1:39" s="222" customFormat="1" ht="24.75" customHeight="1">
      <c r="A24" s="269"/>
      <c r="B24" s="270"/>
      <c r="C24" s="199" t="s">
        <v>102</v>
      </c>
      <c r="D24" s="199">
        <f>SUM(D22:D23)</f>
        <v>338</v>
      </c>
      <c r="E24" s="199">
        <f t="shared" ref="E24:O24" si="8">SUM(E22:E23)</f>
        <v>0</v>
      </c>
      <c r="F24" s="199">
        <f t="shared" si="8"/>
        <v>0</v>
      </c>
      <c r="G24" s="199">
        <f t="shared" si="8"/>
        <v>338</v>
      </c>
      <c r="H24" s="199">
        <f t="shared" si="8"/>
        <v>469</v>
      </c>
      <c r="I24" s="199">
        <f t="shared" si="8"/>
        <v>3</v>
      </c>
      <c r="J24" s="199">
        <f t="shared" si="8"/>
        <v>0</v>
      </c>
      <c r="K24" s="199">
        <f t="shared" si="8"/>
        <v>472</v>
      </c>
      <c r="L24" s="199">
        <f t="shared" si="8"/>
        <v>939</v>
      </c>
      <c r="M24" s="199">
        <f t="shared" si="8"/>
        <v>1</v>
      </c>
      <c r="N24" s="199">
        <f t="shared" si="8"/>
        <v>231</v>
      </c>
      <c r="O24" s="199">
        <f t="shared" si="8"/>
        <v>1171</v>
      </c>
      <c r="P24" s="197">
        <f t="shared" si="7"/>
        <v>1746</v>
      </c>
      <c r="Q24" s="197">
        <f t="shared" si="7"/>
        <v>4</v>
      </c>
      <c r="R24" s="197">
        <f t="shared" si="7"/>
        <v>231</v>
      </c>
      <c r="S24" s="197">
        <f t="shared" si="7"/>
        <v>1981</v>
      </c>
      <c r="T24" s="90"/>
      <c r="V24" s="251"/>
      <c r="W24" s="251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</row>
    <row r="25" spans="1:39" s="222" customFormat="1" ht="24.75" customHeight="1">
      <c r="A25" s="269"/>
      <c r="B25" s="270" t="s">
        <v>24</v>
      </c>
      <c r="C25" s="199" t="s">
        <v>105</v>
      </c>
      <c r="D25" s="199">
        <v>7</v>
      </c>
      <c r="E25" s="199">
        <v>0</v>
      </c>
      <c r="F25" s="199">
        <v>0</v>
      </c>
      <c r="G25" s="199">
        <v>7</v>
      </c>
      <c r="H25" s="199">
        <v>163</v>
      </c>
      <c r="I25" s="199">
        <v>13</v>
      </c>
      <c r="J25" s="199">
        <v>0</v>
      </c>
      <c r="K25" s="199">
        <v>176</v>
      </c>
      <c r="L25" s="199">
        <v>784</v>
      </c>
      <c r="M25" s="199">
        <v>104</v>
      </c>
      <c r="N25" s="199">
        <v>0</v>
      </c>
      <c r="O25" s="199">
        <v>888</v>
      </c>
      <c r="P25" s="199">
        <f t="shared" ref="P25:S27" si="9">D25+H25+L25</f>
        <v>954</v>
      </c>
      <c r="Q25" s="199">
        <f t="shared" si="9"/>
        <v>117</v>
      </c>
      <c r="R25" s="199">
        <f t="shared" si="9"/>
        <v>0</v>
      </c>
      <c r="S25" s="199">
        <f t="shared" si="9"/>
        <v>1071</v>
      </c>
      <c r="T25" s="90"/>
      <c r="U25" s="250"/>
      <c r="V25" s="251"/>
      <c r="W25" s="251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</row>
    <row r="26" spans="1:39" s="222" customFormat="1" ht="24.75" customHeight="1">
      <c r="A26" s="269"/>
      <c r="B26" s="270"/>
      <c r="C26" s="199" t="s">
        <v>106</v>
      </c>
      <c r="D26" s="199">
        <v>0</v>
      </c>
      <c r="E26" s="199">
        <v>0</v>
      </c>
      <c r="F26" s="199">
        <v>0</v>
      </c>
      <c r="G26" s="199">
        <v>0</v>
      </c>
      <c r="H26" s="199">
        <v>48</v>
      </c>
      <c r="I26" s="199">
        <v>5</v>
      </c>
      <c r="J26" s="199">
        <v>0</v>
      </c>
      <c r="K26" s="199">
        <v>53</v>
      </c>
      <c r="L26" s="199">
        <v>93</v>
      </c>
      <c r="M26" s="199">
        <v>0</v>
      </c>
      <c r="N26" s="199">
        <v>0</v>
      </c>
      <c r="O26" s="199">
        <v>93</v>
      </c>
      <c r="P26" s="199">
        <f t="shared" si="9"/>
        <v>141</v>
      </c>
      <c r="Q26" s="199">
        <f t="shared" si="9"/>
        <v>5</v>
      </c>
      <c r="R26" s="199">
        <f t="shared" si="9"/>
        <v>0</v>
      </c>
      <c r="S26" s="199">
        <f t="shared" si="9"/>
        <v>146</v>
      </c>
      <c r="T26" s="90"/>
      <c r="U26" s="278"/>
      <c r="V26" s="252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</row>
    <row r="27" spans="1:39" s="222" customFormat="1" ht="24.75" customHeight="1">
      <c r="A27" s="269"/>
      <c r="B27" s="270"/>
      <c r="C27" s="199" t="s">
        <v>102</v>
      </c>
      <c r="D27" s="199">
        <f>SUM(D25:D26)</f>
        <v>7</v>
      </c>
      <c r="E27" s="199">
        <f t="shared" ref="E27:O27" si="10">SUM(E25:E26)</f>
        <v>0</v>
      </c>
      <c r="F27" s="199">
        <f t="shared" si="10"/>
        <v>0</v>
      </c>
      <c r="G27" s="199">
        <f t="shared" si="10"/>
        <v>7</v>
      </c>
      <c r="H27" s="199">
        <f t="shared" si="10"/>
        <v>211</v>
      </c>
      <c r="I27" s="199">
        <f t="shared" si="10"/>
        <v>18</v>
      </c>
      <c r="J27" s="199">
        <f t="shared" si="10"/>
        <v>0</v>
      </c>
      <c r="K27" s="199">
        <f t="shared" si="10"/>
        <v>229</v>
      </c>
      <c r="L27" s="199">
        <f t="shared" si="10"/>
        <v>877</v>
      </c>
      <c r="M27" s="199">
        <f t="shared" si="10"/>
        <v>104</v>
      </c>
      <c r="N27" s="199">
        <f t="shared" si="10"/>
        <v>0</v>
      </c>
      <c r="O27" s="199">
        <f t="shared" si="10"/>
        <v>981</v>
      </c>
      <c r="P27" s="199">
        <f t="shared" si="9"/>
        <v>1095</v>
      </c>
      <c r="Q27" s="199">
        <f t="shared" si="9"/>
        <v>122</v>
      </c>
      <c r="R27" s="199">
        <f t="shared" si="9"/>
        <v>0</v>
      </c>
      <c r="S27" s="199">
        <f t="shared" si="9"/>
        <v>1217</v>
      </c>
      <c r="T27" s="90"/>
      <c r="U27" s="234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</row>
    <row r="28" spans="1:39" s="222" customFormat="1" ht="24.75" customHeight="1">
      <c r="A28" s="269"/>
      <c r="B28" s="270" t="s">
        <v>15</v>
      </c>
      <c r="C28" s="199" t="s">
        <v>105</v>
      </c>
      <c r="D28" s="199">
        <f t="shared" ref="D28:O29" si="11">D19+D22+D25</f>
        <v>338</v>
      </c>
      <c r="E28" s="199">
        <f t="shared" si="11"/>
        <v>0</v>
      </c>
      <c r="F28" s="199">
        <f t="shared" si="11"/>
        <v>0</v>
      </c>
      <c r="G28" s="199">
        <f t="shared" si="11"/>
        <v>338</v>
      </c>
      <c r="H28" s="199">
        <f t="shared" si="11"/>
        <v>612</v>
      </c>
      <c r="I28" s="199">
        <f t="shared" si="11"/>
        <v>16</v>
      </c>
      <c r="J28" s="199">
        <f t="shared" si="11"/>
        <v>0</v>
      </c>
      <c r="K28" s="199">
        <f t="shared" si="11"/>
        <v>628</v>
      </c>
      <c r="L28" s="199">
        <f t="shared" si="11"/>
        <v>1606</v>
      </c>
      <c r="M28" s="199">
        <f>M22+M25</f>
        <v>105</v>
      </c>
      <c r="N28" s="199">
        <f>N22+N25</f>
        <v>229</v>
      </c>
      <c r="O28" s="199">
        <f>SUM(L28:N28)</f>
        <v>1940</v>
      </c>
      <c r="P28" s="199">
        <f t="shared" ref="P28:S30" si="12">P22+P19+P25</f>
        <v>2556</v>
      </c>
      <c r="Q28" s="199">
        <f t="shared" si="12"/>
        <v>121</v>
      </c>
      <c r="R28" s="199">
        <f t="shared" si="12"/>
        <v>229</v>
      </c>
      <c r="S28" s="199">
        <f t="shared" si="12"/>
        <v>2906</v>
      </c>
      <c r="T28" s="90"/>
      <c r="X28" s="234"/>
      <c r="AA28" s="90"/>
      <c r="AB28" s="235"/>
      <c r="AC28" s="90"/>
      <c r="AD28" s="90"/>
      <c r="AE28" s="90"/>
      <c r="AF28" s="231"/>
      <c r="AG28" s="90"/>
      <c r="AH28" s="90"/>
      <c r="AI28" s="90"/>
      <c r="AJ28" s="90"/>
      <c r="AK28" s="90"/>
      <c r="AL28" s="90"/>
      <c r="AM28" s="90"/>
    </row>
    <row r="29" spans="1:39" s="222" customFormat="1" ht="24.75" customHeight="1">
      <c r="A29" s="269"/>
      <c r="B29" s="270"/>
      <c r="C29" s="199" t="s">
        <v>106</v>
      </c>
      <c r="D29" s="199">
        <f>D23+D26</f>
        <v>7</v>
      </c>
      <c r="E29" s="199">
        <f t="shared" si="11"/>
        <v>0</v>
      </c>
      <c r="F29" s="199">
        <f t="shared" si="11"/>
        <v>0</v>
      </c>
      <c r="G29" s="199">
        <f t="shared" si="11"/>
        <v>7</v>
      </c>
      <c r="H29" s="199">
        <f t="shared" si="11"/>
        <v>68</v>
      </c>
      <c r="I29" s="199">
        <f t="shared" si="11"/>
        <v>5</v>
      </c>
      <c r="J29" s="199">
        <f t="shared" si="11"/>
        <v>0</v>
      </c>
      <c r="K29" s="199">
        <f t="shared" si="11"/>
        <v>73</v>
      </c>
      <c r="L29" s="199">
        <f t="shared" si="11"/>
        <v>210</v>
      </c>
      <c r="M29" s="199">
        <f t="shared" si="11"/>
        <v>0</v>
      </c>
      <c r="N29" s="199">
        <f t="shared" si="11"/>
        <v>2</v>
      </c>
      <c r="O29" s="199">
        <f t="shared" si="11"/>
        <v>212</v>
      </c>
      <c r="P29" s="199">
        <f t="shared" si="12"/>
        <v>285</v>
      </c>
      <c r="Q29" s="199">
        <f t="shared" si="12"/>
        <v>5</v>
      </c>
      <c r="R29" s="199">
        <f t="shared" si="12"/>
        <v>2</v>
      </c>
      <c r="S29" s="199">
        <f t="shared" si="12"/>
        <v>292</v>
      </c>
      <c r="T29" s="90"/>
      <c r="V29" s="239"/>
      <c r="X29" s="234"/>
      <c r="Y29" s="234"/>
      <c r="Z29" s="234"/>
      <c r="AA29" s="234"/>
      <c r="AB29" s="235"/>
      <c r="AC29" s="235"/>
      <c r="AD29" s="235"/>
      <c r="AE29" s="235"/>
      <c r="AF29" s="231"/>
      <c r="AG29" s="231"/>
      <c r="AH29" s="231"/>
      <c r="AI29" s="231"/>
      <c r="AJ29" s="231"/>
      <c r="AK29" s="231"/>
      <c r="AL29" s="231"/>
      <c r="AM29" s="231"/>
    </row>
    <row r="30" spans="1:39" s="222" customFormat="1" ht="24.75" customHeight="1">
      <c r="A30" s="273"/>
      <c r="B30" s="274"/>
      <c r="C30" s="207" t="s">
        <v>102</v>
      </c>
      <c r="D30" s="207">
        <f>SUM(D28:D29)</f>
        <v>345</v>
      </c>
      <c r="E30" s="207">
        <f t="shared" ref="E30:O30" si="13">SUM(E28:E29)</f>
        <v>0</v>
      </c>
      <c r="F30" s="207">
        <f t="shared" si="13"/>
        <v>0</v>
      </c>
      <c r="G30" s="207">
        <f t="shared" si="13"/>
        <v>345</v>
      </c>
      <c r="H30" s="207">
        <f t="shared" si="13"/>
        <v>680</v>
      </c>
      <c r="I30" s="207">
        <f t="shared" si="13"/>
        <v>21</v>
      </c>
      <c r="J30" s="207">
        <f t="shared" si="13"/>
        <v>0</v>
      </c>
      <c r="K30" s="207">
        <f t="shared" si="13"/>
        <v>701</v>
      </c>
      <c r="L30" s="207">
        <f t="shared" si="13"/>
        <v>1816</v>
      </c>
      <c r="M30" s="207">
        <f t="shared" si="13"/>
        <v>105</v>
      </c>
      <c r="N30" s="207">
        <f t="shared" si="13"/>
        <v>231</v>
      </c>
      <c r="O30" s="207">
        <f t="shared" si="13"/>
        <v>2152</v>
      </c>
      <c r="P30" s="207">
        <f t="shared" si="12"/>
        <v>2841</v>
      </c>
      <c r="Q30" s="207">
        <f t="shared" si="12"/>
        <v>126</v>
      </c>
      <c r="R30" s="207">
        <f t="shared" si="12"/>
        <v>231</v>
      </c>
      <c r="S30" s="207">
        <f t="shared" si="12"/>
        <v>3198</v>
      </c>
      <c r="U30" s="250"/>
      <c r="V30" s="251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</row>
    <row r="31" spans="1:39" s="222" customFormat="1" ht="24.75" customHeight="1">
      <c r="A31" s="268" t="s">
        <v>26</v>
      </c>
      <c r="B31" s="205" t="s">
        <v>19</v>
      </c>
      <c r="C31" s="197" t="s">
        <v>105</v>
      </c>
      <c r="D31" s="197">
        <v>0</v>
      </c>
      <c r="E31" s="197">
        <v>0</v>
      </c>
      <c r="F31" s="197">
        <v>0</v>
      </c>
      <c r="G31" s="197">
        <v>0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271">
        <v>0</v>
      </c>
      <c r="T31" s="90"/>
      <c r="U31" s="278"/>
      <c r="V31" s="252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</row>
    <row r="32" spans="1:39" s="222" customFormat="1" ht="24.75" customHeight="1">
      <c r="A32" s="269"/>
      <c r="B32" s="270"/>
      <c r="C32" s="199" t="s">
        <v>106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  <c r="L32" s="229">
        <v>0</v>
      </c>
      <c r="M32" s="229">
        <v>0</v>
      </c>
      <c r="N32" s="229">
        <v>0</v>
      </c>
      <c r="O32" s="229">
        <v>0</v>
      </c>
      <c r="P32" s="229">
        <v>0</v>
      </c>
      <c r="Q32" s="229">
        <v>0</v>
      </c>
      <c r="R32" s="229">
        <v>0</v>
      </c>
      <c r="S32" s="279">
        <v>0</v>
      </c>
    </row>
    <row r="33" spans="1:19" s="222" customFormat="1" ht="24.75" customHeight="1">
      <c r="A33" s="269"/>
      <c r="B33" s="270"/>
      <c r="C33" s="199" t="s">
        <v>102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272">
        <v>0</v>
      </c>
    </row>
    <row r="34" spans="1:19" s="222" customFormat="1" ht="24.75" customHeight="1">
      <c r="A34" s="269"/>
      <c r="B34" s="270" t="s">
        <v>23</v>
      </c>
      <c r="C34" s="199" t="s">
        <v>105</v>
      </c>
      <c r="D34" s="199">
        <v>8</v>
      </c>
      <c r="E34" s="199">
        <v>0</v>
      </c>
      <c r="F34" s="199">
        <v>0</v>
      </c>
      <c r="G34" s="199">
        <v>8</v>
      </c>
      <c r="H34" s="199">
        <v>7</v>
      </c>
      <c r="I34" s="199">
        <v>0</v>
      </c>
      <c r="J34" s="199">
        <v>0</v>
      </c>
      <c r="K34" s="199">
        <v>7</v>
      </c>
      <c r="L34" s="199">
        <v>20</v>
      </c>
      <c r="M34" s="199">
        <v>0</v>
      </c>
      <c r="N34" s="199">
        <v>0</v>
      </c>
      <c r="O34" s="199">
        <v>20</v>
      </c>
      <c r="P34" s="199">
        <v>35</v>
      </c>
      <c r="Q34" s="199">
        <v>0</v>
      </c>
      <c r="R34" s="199">
        <v>0</v>
      </c>
      <c r="S34" s="272">
        <v>35</v>
      </c>
    </row>
    <row r="35" spans="1:19" s="222" customFormat="1" ht="24.75" customHeight="1">
      <c r="A35" s="269"/>
      <c r="B35" s="270"/>
      <c r="C35" s="199" t="s">
        <v>106</v>
      </c>
      <c r="D35" s="199">
        <v>0</v>
      </c>
      <c r="E35" s="199">
        <v>0</v>
      </c>
      <c r="F35" s="199">
        <v>0</v>
      </c>
      <c r="G35" s="199">
        <v>0</v>
      </c>
      <c r="H35" s="199">
        <v>3</v>
      </c>
      <c r="I35" s="199">
        <v>0</v>
      </c>
      <c r="J35" s="199">
        <v>0</v>
      </c>
      <c r="K35" s="199">
        <v>3</v>
      </c>
      <c r="L35" s="199">
        <v>1</v>
      </c>
      <c r="M35" s="199">
        <v>0</v>
      </c>
      <c r="N35" s="199">
        <v>0</v>
      </c>
      <c r="O35" s="199">
        <v>1</v>
      </c>
      <c r="P35" s="199">
        <v>4</v>
      </c>
      <c r="Q35" s="199">
        <v>0</v>
      </c>
      <c r="R35" s="199">
        <v>0</v>
      </c>
      <c r="S35" s="199">
        <v>4</v>
      </c>
    </row>
    <row r="36" spans="1:19" s="222" customFormat="1" ht="24.75" customHeight="1">
      <c r="A36" s="269"/>
      <c r="B36" s="270"/>
      <c r="C36" s="199" t="s">
        <v>102</v>
      </c>
      <c r="D36" s="199">
        <f>SUM(D34:D35)</f>
        <v>8</v>
      </c>
      <c r="E36" s="199">
        <f t="shared" ref="E36:S36" si="14">SUM(E34:E35)</f>
        <v>0</v>
      </c>
      <c r="F36" s="199">
        <f t="shared" si="14"/>
        <v>0</v>
      </c>
      <c r="G36" s="199">
        <f t="shared" si="14"/>
        <v>8</v>
      </c>
      <c r="H36" s="199">
        <f t="shared" si="14"/>
        <v>10</v>
      </c>
      <c r="I36" s="199">
        <f t="shared" si="14"/>
        <v>0</v>
      </c>
      <c r="J36" s="199">
        <f t="shared" si="14"/>
        <v>0</v>
      </c>
      <c r="K36" s="199">
        <f t="shared" si="14"/>
        <v>10</v>
      </c>
      <c r="L36" s="199">
        <f t="shared" si="14"/>
        <v>21</v>
      </c>
      <c r="M36" s="199">
        <f t="shared" si="14"/>
        <v>0</v>
      </c>
      <c r="N36" s="199">
        <f t="shared" si="14"/>
        <v>0</v>
      </c>
      <c r="O36" s="199">
        <f t="shared" si="14"/>
        <v>21</v>
      </c>
      <c r="P36" s="199">
        <f t="shared" si="14"/>
        <v>39</v>
      </c>
      <c r="Q36" s="199">
        <f t="shared" si="14"/>
        <v>0</v>
      </c>
      <c r="R36" s="199">
        <f t="shared" si="14"/>
        <v>0</v>
      </c>
      <c r="S36" s="272">
        <f t="shared" si="14"/>
        <v>39</v>
      </c>
    </row>
    <row r="37" spans="1:19" s="222" customFormat="1" ht="24.75" customHeight="1">
      <c r="A37" s="269"/>
      <c r="B37" s="270" t="s">
        <v>24</v>
      </c>
      <c r="C37" s="199" t="s">
        <v>105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272">
        <v>0</v>
      </c>
    </row>
    <row r="38" spans="1:19" s="222" customFormat="1" ht="24.75" customHeight="1">
      <c r="A38" s="269"/>
      <c r="B38" s="270"/>
      <c r="C38" s="199" t="s">
        <v>106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272">
        <v>0</v>
      </c>
    </row>
    <row r="39" spans="1:19" s="222" customFormat="1" ht="24.75" customHeight="1">
      <c r="A39" s="269"/>
      <c r="B39" s="270"/>
      <c r="C39" s="199" t="s">
        <v>102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272">
        <v>0</v>
      </c>
    </row>
    <row r="40" spans="1:19" s="222" customFormat="1" ht="24.75" customHeight="1">
      <c r="A40" s="269"/>
      <c r="B40" s="270" t="s">
        <v>15</v>
      </c>
      <c r="C40" s="199" t="s">
        <v>105</v>
      </c>
      <c r="D40" s="199">
        <f>D31+D34+D37</f>
        <v>8</v>
      </c>
      <c r="E40" s="199">
        <f t="shared" ref="E40:S41" si="15">E31+E34+E37</f>
        <v>0</v>
      </c>
      <c r="F40" s="199">
        <f t="shared" si="15"/>
        <v>0</v>
      </c>
      <c r="G40" s="199">
        <f t="shared" si="15"/>
        <v>8</v>
      </c>
      <c r="H40" s="199">
        <f t="shared" si="15"/>
        <v>7</v>
      </c>
      <c r="I40" s="199">
        <f t="shared" si="15"/>
        <v>0</v>
      </c>
      <c r="J40" s="199">
        <f t="shared" si="15"/>
        <v>0</v>
      </c>
      <c r="K40" s="199">
        <f t="shared" si="15"/>
        <v>7</v>
      </c>
      <c r="L40" s="199">
        <f t="shared" si="15"/>
        <v>20</v>
      </c>
      <c r="M40" s="199">
        <f t="shared" si="15"/>
        <v>0</v>
      </c>
      <c r="N40" s="199">
        <f t="shared" si="15"/>
        <v>0</v>
      </c>
      <c r="O40" s="199">
        <f t="shared" si="15"/>
        <v>20</v>
      </c>
      <c r="P40" s="199">
        <f t="shared" si="15"/>
        <v>35</v>
      </c>
      <c r="Q40" s="199">
        <f t="shared" si="15"/>
        <v>0</v>
      </c>
      <c r="R40" s="199">
        <f t="shared" si="15"/>
        <v>0</v>
      </c>
      <c r="S40" s="272">
        <f t="shared" si="15"/>
        <v>35</v>
      </c>
    </row>
    <row r="41" spans="1:19" s="222" customFormat="1" ht="24.75" customHeight="1">
      <c r="A41" s="269"/>
      <c r="B41" s="270"/>
      <c r="C41" s="199" t="s">
        <v>106</v>
      </c>
      <c r="D41" s="199">
        <f>D32+D35+D38</f>
        <v>0</v>
      </c>
      <c r="E41" s="199">
        <f t="shared" si="15"/>
        <v>0</v>
      </c>
      <c r="F41" s="199">
        <f t="shared" si="15"/>
        <v>0</v>
      </c>
      <c r="G41" s="199">
        <f t="shared" si="15"/>
        <v>0</v>
      </c>
      <c r="H41" s="199">
        <f t="shared" si="15"/>
        <v>3</v>
      </c>
      <c r="I41" s="199">
        <f t="shared" si="15"/>
        <v>0</v>
      </c>
      <c r="J41" s="199">
        <f t="shared" si="15"/>
        <v>0</v>
      </c>
      <c r="K41" s="199">
        <f t="shared" si="15"/>
        <v>3</v>
      </c>
      <c r="L41" s="199">
        <f t="shared" si="15"/>
        <v>1</v>
      </c>
      <c r="M41" s="199">
        <f t="shared" si="15"/>
        <v>0</v>
      </c>
      <c r="N41" s="199">
        <f t="shared" si="15"/>
        <v>0</v>
      </c>
      <c r="O41" s="199">
        <f t="shared" si="15"/>
        <v>1</v>
      </c>
      <c r="P41" s="199">
        <f t="shared" si="15"/>
        <v>4</v>
      </c>
      <c r="Q41" s="199">
        <f t="shared" si="15"/>
        <v>0</v>
      </c>
      <c r="R41" s="199">
        <f t="shared" si="15"/>
        <v>0</v>
      </c>
      <c r="S41" s="272">
        <f t="shared" si="15"/>
        <v>4</v>
      </c>
    </row>
    <row r="42" spans="1:19" s="222" customFormat="1" ht="24.75" customHeight="1">
      <c r="A42" s="273"/>
      <c r="B42" s="274"/>
      <c r="C42" s="207" t="s">
        <v>102</v>
      </c>
      <c r="D42" s="207">
        <f>SUM(D40:D41)</f>
        <v>8</v>
      </c>
      <c r="E42" s="207">
        <f t="shared" ref="E42:S42" si="16">SUM(E40:E41)</f>
        <v>0</v>
      </c>
      <c r="F42" s="207">
        <f t="shared" si="16"/>
        <v>0</v>
      </c>
      <c r="G42" s="207">
        <f t="shared" si="16"/>
        <v>8</v>
      </c>
      <c r="H42" s="207">
        <f t="shared" si="16"/>
        <v>10</v>
      </c>
      <c r="I42" s="207">
        <f t="shared" si="16"/>
        <v>0</v>
      </c>
      <c r="J42" s="207">
        <f t="shared" si="16"/>
        <v>0</v>
      </c>
      <c r="K42" s="207">
        <f t="shared" si="16"/>
        <v>10</v>
      </c>
      <c r="L42" s="207">
        <f t="shared" si="16"/>
        <v>21</v>
      </c>
      <c r="M42" s="207">
        <f t="shared" si="16"/>
        <v>0</v>
      </c>
      <c r="N42" s="207">
        <f t="shared" si="16"/>
        <v>0</v>
      </c>
      <c r="O42" s="207">
        <f t="shared" si="16"/>
        <v>21</v>
      </c>
      <c r="P42" s="207">
        <f t="shared" si="16"/>
        <v>39</v>
      </c>
      <c r="Q42" s="207">
        <f t="shared" si="16"/>
        <v>0</v>
      </c>
      <c r="R42" s="207">
        <f t="shared" si="16"/>
        <v>0</v>
      </c>
      <c r="S42" s="275">
        <f t="shared" si="16"/>
        <v>39</v>
      </c>
    </row>
    <row r="43" spans="1:19" s="222" customFormat="1" ht="24.75" customHeight="1">
      <c r="A43" s="276" t="s">
        <v>27</v>
      </c>
      <c r="B43" s="277" t="s">
        <v>19</v>
      </c>
      <c r="C43" s="203" t="s">
        <v>105</v>
      </c>
      <c r="D43" s="197">
        <v>0</v>
      </c>
      <c r="E43" s="197">
        <v>0</v>
      </c>
      <c r="F43" s="197">
        <v>0</v>
      </c>
      <c r="G43" s="197">
        <v>0</v>
      </c>
      <c r="H43" s="197">
        <v>0</v>
      </c>
      <c r="I43" s="197">
        <v>0</v>
      </c>
      <c r="J43" s="197">
        <v>0</v>
      </c>
      <c r="K43" s="197">
        <v>0</v>
      </c>
      <c r="L43" s="197">
        <v>0</v>
      </c>
      <c r="M43" s="197">
        <v>0</v>
      </c>
      <c r="N43" s="197">
        <v>0</v>
      </c>
      <c r="O43" s="197">
        <v>0</v>
      </c>
      <c r="P43" s="197">
        <v>0</v>
      </c>
      <c r="Q43" s="197">
        <v>0</v>
      </c>
      <c r="R43" s="197">
        <v>0</v>
      </c>
      <c r="S43" s="271">
        <v>0</v>
      </c>
    </row>
    <row r="44" spans="1:19" s="222" customFormat="1" ht="24.75" customHeight="1">
      <c r="A44" s="269"/>
      <c r="B44" s="270"/>
      <c r="C44" s="199" t="s">
        <v>106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272">
        <v>0</v>
      </c>
    </row>
    <row r="45" spans="1:19" s="222" customFormat="1" ht="24.75" customHeight="1">
      <c r="A45" s="269"/>
      <c r="B45" s="270"/>
      <c r="C45" s="199" t="s">
        <v>102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272">
        <v>0</v>
      </c>
    </row>
    <row r="46" spans="1:19" s="222" customFormat="1" ht="24.75" customHeight="1">
      <c r="A46" s="269"/>
      <c r="B46" s="270" t="s">
        <v>23</v>
      </c>
      <c r="C46" s="199" t="s">
        <v>105</v>
      </c>
      <c r="D46" s="280">
        <v>728</v>
      </c>
      <c r="E46" s="199">
        <v>0</v>
      </c>
      <c r="F46" s="199">
        <v>0</v>
      </c>
      <c r="G46" s="280">
        <v>728</v>
      </c>
      <c r="H46" s="280">
        <v>695</v>
      </c>
      <c r="I46" s="199">
        <v>12</v>
      </c>
      <c r="J46" s="199">
        <v>17</v>
      </c>
      <c r="K46" s="280">
        <v>724</v>
      </c>
      <c r="L46" s="280">
        <v>1028</v>
      </c>
      <c r="M46" s="199">
        <v>8</v>
      </c>
      <c r="N46" s="280">
        <v>383</v>
      </c>
      <c r="O46" s="280">
        <f>SUM(L46:N46)</f>
        <v>1419</v>
      </c>
      <c r="P46" s="280">
        <f t="shared" ref="P46:R47" si="17">D46+H46+L46</f>
        <v>2451</v>
      </c>
      <c r="Q46" s="280">
        <f t="shared" si="17"/>
        <v>20</v>
      </c>
      <c r="R46" s="280">
        <f t="shared" si="17"/>
        <v>400</v>
      </c>
      <c r="S46" s="280">
        <f>SUM(P46:R46)</f>
        <v>2871</v>
      </c>
    </row>
    <row r="47" spans="1:19" s="222" customFormat="1" ht="24.75" customHeight="1">
      <c r="A47" s="269"/>
      <c r="B47" s="270"/>
      <c r="C47" s="199" t="s">
        <v>106</v>
      </c>
      <c r="D47" s="280">
        <v>1</v>
      </c>
      <c r="E47" s="199">
        <v>2</v>
      </c>
      <c r="F47" s="199">
        <v>0</v>
      </c>
      <c r="G47" s="280">
        <v>3</v>
      </c>
      <c r="H47" s="280">
        <v>71</v>
      </c>
      <c r="I47" s="199">
        <v>0</v>
      </c>
      <c r="J47" s="199">
        <v>0</v>
      </c>
      <c r="K47" s="280">
        <v>71</v>
      </c>
      <c r="L47" s="280">
        <v>74</v>
      </c>
      <c r="M47" s="199">
        <v>0</v>
      </c>
      <c r="N47" s="280">
        <v>5</v>
      </c>
      <c r="O47" s="280">
        <f>SUM(L47:N47)</f>
        <v>79</v>
      </c>
      <c r="P47" s="280">
        <f t="shared" si="17"/>
        <v>146</v>
      </c>
      <c r="Q47" s="280">
        <f t="shared" si="17"/>
        <v>2</v>
      </c>
      <c r="R47" s="280">
        <f t="shared" si="17"/>
        <v>5</v>
      </c>
      <c r="S47" s="280">
        <f>SUM(P47:R47)</f>
        <v>153</v>
      </c>
    </row>
    <row r="48" spans="1:19" s="222" customFormat="1" ht="24.75" customHeight="1">
      <c r="A48" s="269"/>
      <c r="B48" s="270"/>
      <c r="C48" s="199" t="s">
        <v>102</v>
      </c>
      <c r="D48" s="280">
        <f t="shared" ref="D48:S48" si="18">SUM(D46:D47)</f>
        <v>729</v>
      </c>
      <c r="E48" s="280">
        <f t="shared" si="18"/>
        <v>2</v>
      </c>
      <c r="F48" s="280">
        <f t="shared" si="18"/>
        <v>0</v>
      </c>
      <c r="G48" s="280">
        <f t="shared" si="18"/>
        <v>731</v>
      </c>
      <c r="H48" s="280">
        <f t="shared" si="18"/>
        <v>766</v>
      </c>
      <c r="I48" s="280">
        <f t="shared" si="18"/>
        <v>12</v>
      </c>
      <c r="J48" s="280">
        <f t="shared" si="18"/>
        <v>17</v>
      </c>
      <c r="K48" s="280">
        <f t="shared" si="18"/>
        <v>795</v>
      </c>
      <c r="L48" s="280">
        <f t="shared" si="18"/>
        <v>1102</v>
      </c>
      <c r="M48" s="280">
        <f t="shared" si="18"/>
        <v>8</v>
      </c>
      <c r="N48" s="280">
        <f t="shared" si="18"/>
        <v>388</v>
      </c>
      <c r="O48" s="280">
        <f t="shared" si="18"/>
        <v>1498</v>
      </c>
      <c r="P48" s="280">
        <f t="shared" si="18"/>
        <v>2597</v>
      </c>
      <c r="Q48" s="280">
        <f t="shared" si="18"/>
        <v>22</v>
      </c>
      <c r="R48" s="280">
        <f t="shared" si="18"/>
        <v>405</v>
      </c>
      <c r="S48" s="280">
        <f t="shared" si="18"/>
        <v>3024</v>
      </c>
    </row>
    <row r="49" spans="1:19" s="222" customFormat="1" ht="24.75" customHeight="1">
      <c r="A49" s="269"/>
      <c r="B49" s="270" t="s">
        <v>24</v>
      </c>
      <c r="C49" s="199" t="s">
        <v>105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272">
        <v>0</v>
      </c>
    </row>
    <row r="50" spans="1:19" s="222" customFormat="1" ht="24.75" customHeight="1">
      <c r="A50" s="269"/>
      <c r="B50" s="270"/>
      <c r="C50" s="199" t="s">
        <v>106</v>
      </c>
      <c r="D50" s="199">
        <v>0</v>
      </c>
      <c r="E50" s="199">
        <v>0</v>
      </c>
      <c r="F50" s="199">
        <v>0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272">
        <v>0</v>
      </c>
    </row>
    <row r="51" spans="1:19" s="222" customFormat="1" ht="24.75" customHeight="1">
      <c r="A51" s="269"/>
      <c r="B51" s="270"/>
      <c r="C51" s="199" t="s">
        <v>102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272">
        <v>0</v>
      </c>
    </row>
    <row r="52" spans="1:19" s="222" customFormat="1" ht="24.75" customHeight="1">
      <c r="A52" s="269"/>
      <c r="B52" s="270" t="s">
        <v>15</v>
      </c>
      <c r="C52" s="199" t="s">
        <v>105</v>
      </c>
      <c r="D52" s="280">
        <f>D46</f>
        <v>728</v>
      </c>
      <c r="E52" s="280">
        <f>E46</f>
        <v>0</v>
      </c>
      <c r="F52" s="280">
        <f>F46</f>
        <v>0</v>
      </c>
      <c r="G52" s="280">
        <f>SUM(D52:F52)</f>
        <v>728</v>
      </c>
      <c r="H52" s="280">
        <f t="shared" ref="H52:N52" si="19">H46</f>
        <v>695</v>
      </c>
      <c r="I52" s="280">
        <f t="shared" si="19"/>
        <v>12</v>
      </c>
      <c r="J52" s="280">
        <f t="shared" si="19"/>
        <v>17</v>
      </c>
      <c r="K52" s="280">
        <f t="shared" si="19"/>
        <v>724</v>
      </c>
      <c r="L52" s="280">
        <f t="shared" si="19"/>
        <v>1028</v>
      </c>
      <c r="M52" s="280">
        <f t="shared" si="19"/>
        <v>8</v>
      </c>
      <c r="N52" s="280">
        <f t="shared" si="19"/>
        <v>383</v>
      </c>
      <c r="O52" s="280">
        <f>SUM(L52:N52)</f>
        <v>1419</v>
      </c>
      <c r="P52" s="280">
        <f t="shared" ref="P52:R53" si="20">P46</f>
        <v>2451</v>
      </c>
      <c r="Q52" s="280">
        <f t="shared" si="20"/>
        <v>20</v>
      </c>
      <c r="R52" s="280">
        <f t="shared" si="20"/>
        <v>400</v>
      </c>
      <c r="S52" s="281">
        <f>SUM(P52:R52)</f>
        <v>2871</v>
      </c>
    </row>
    <row r="53" spans="1:19" s="222" customFormat="1" ht="24.75" customHeight="1">
      <c r="A53" s="269"/>
      <c r="B53" s="270"/>
      <c r="C53" s="199" t="s">
        <v>106</v>
      </c>
      <c r="D53" s="280">
        <f>D47+D50</f>
        <v>1</v>
      </c>
      <c r="E53" s="280">
        <f t="shared" ref="E53:K53" si="21">E47+E50</f>
        <v>2</v>
      </c>
      <c r="F53" s="280">
        <f t="shared" si="21"/>
        <v>0</v>
      </c>
      <c r="G53" s="280">
        <f t="shared" si="21"/>
        <v>3</v>
      </c>
      <c r="H53" s="280">
        <f t="shared" si="21"/>
        <v>71</v>
      </c>
      <c r="I53" s="280">
        <f t="shared" si="21"/>
        <v>0</v>
      </c>
      <c r="J53" s="280">
        <f t="shared" si="21"/>
        <v>0</v>
      </c>
      <c r="K53" s="280">
        <f t="shared" si="21"/>
        <v>71</v>
      </c>
      <c r="L53" s="280">
        <f>L47</f>
        <v>74</v>
      </c>
      <c r="M53" s="280">
        <f>M47</f>
        <v>0</v>
      </c>
      <c r="N53" s="280">
        <f>N47</f>
        <v>5</v>
      </c>
      <c r="O53" s="280">
        <f>SUM(L53:N53)</f>
        <v>79</v>
      </c>
      <c r="P53" s="280">
        <f t="shared" si="20"/>
        <v>146</v>
      </c>
      <c r="Q53" s="280">
        <f t="shared" si="20"/>
        <v>2</v>
      </c>
      <c r="R53" s="280">
        <f t="shared" si="20"/>
        <v>5</v>
      </c>
      <c r="S53" s="281">
        <f>SUM(P53:R53)</f>
        <v>153</v>
      </c>
    </row>
    <row r="54" spans="1:19" s="222" customFormat="1" ht="24.75" customHeight="1">
      <c r="A54" s="273"/>
      <c r="B54" s="274"/>
      <c r="C54" s="207" t="s">
        <v>102</v>
      </c>
      <c r="D54" s="282">
        <f>SUM(D52:D53)</f>
        <v>729</v>
      </c>
      <c r="E54" s="282">
        <f t="shared" ref="E54:S54" si="22">SUM(E52:E53)</f>
        <v>2</v>
      </c>
      <c r="F54" s="282">
        <f t="shared" si="22"/>
        <v>0</v>
      </c>
      <c r="G54" s="282">
        <f t="shared" si="22"/>
        <v>731</v>
      </c>
      <c r="H54" s="282">
        <f t="shared" si="22"/>
        <v>766</v>
      </c>
      <c r="I54" s="282">
        <f t="shared" si="22"/>
        <v>12</v>
      </c>
      <c r="J54" s="282">
        <f t="shared" si="22"/>
        <v>17</v>
      </c>
      <c r="K54" s="282">
        <f t="shared" si="22"/>
        <v>795</v>
      </c>
      <c r="L54" s="282">
        <f t="shared" si="22"/>
        <v>1102</v>
      </c>
      <c r="M54" s="282">
        <f t="shared" si="22"/>
        <v>8</v>
      </c>
      <c r="N54" s="282">
        <f t="shared" si="22"/>
        <v>388</v>
      </c>
      <c r="O54" s="282">
        <f t="shared" si="22"/>
        <v>1498</v>
      </c>
      <c r="P54" s="282">
        <f t="shared" si="22"/>
        <v>2597</v>
      </c>
      <c r="Q54" s="282">
        <f t="shared" si="22"/>
        <v>22</v>
      </c>
      <c r="R54" s="282">
        <f t="shared" si="22"/>
        <v>405</v>
      </c>
      <c r="S54" s="283">
        <f t="shared" si="22"/>
        <v>3024</v>
      </c>
    </row>
    <row r="55" spans="1:19" s="222" customFormat="1" ht="24.75" customHeight="1">
      <c r="A55" s="268" t="s">
        <v>28</v>
      </c>
      <c r="B55" s="205" t="s">
        <v>19</v>
      </c>
      <c r="C55" s="197" t="s">
        <v>105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  <c r="J55" s="197">
        <v>0</v>
      </c>
      <c r="K55" s="197">
        <v>0</v>
      </c>
      <c r="L55" s="197">
        <v>0</v>
      </c>
      <c r="M55" s="197">
        <v>0</v>
      </c>
      <c r="N55" s="197">
        <v>0</v>
      </c>
      <c r="O55" s="197">
        <v>0</v>
      </c>
      <c r="P55" s="197">
        <v>0</v>
      </c>
      <c r="Q55" s="197">
        <v>0</v>
      </c>
      <c r="R55" s="197">
        <v>0</v>
      </c>
      <c r="S55" s="271">
        <v>0</v>
      </c>
    </row>
    <row r="56" spans="1:19" s="222" customFormat="1" ht="24.75" customHeight="1">
      <c r="A56" s="269"/>
      <c r="B56" s="270"/>
      <c r="C56" s="199" t="s">
        <v>106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272">
        <v>0</v>
      </c>
    </row>
    <row r="57" spans="1:19" s="222" customFormat="1" ht="24.75" customHeight="1">
      <c r="A57" s="269"/>
      <c r="B57" s="270"/>
      <c r="C57" s="199" t="s">
        <v>102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272">
        <v>0</v>
      </c>
    </row>
    <row r="58" spans="1:19" s="222" customFormat="1" ht="24.75" customHeight="1">
      <c r="A58" s="269"/>
      <c r="B58" s="270" t="s">
        <v>23</v>
      </c>
      <c r="C58" s="199" t="s">
        <v>105</v>
      </c>
      <c r="D58" s="199">
        <v>7</v>
      </c>
      <c r="E58" s="199">
        <v>0</v>
      </c>
      <c r="F58" s="199">
        <v>0</v>
      </c>
      <c r="G58" s="199">
        <v>7</v>
      </c>
      <c r="H58" s="199">
        <v>12</v>
      </c>
      <c r="I58" s="199">
        <v>0</v>
      </c>
      <c r="J58" s="199">
        <v>0</v>
      </c>
      <c r="K58" s="199">
        <v>12</v>
      </c>
      <c r="L58" s="199">
        <v>12</v>
      </c>
      <c r="M58" s="199">
        <v>0</v>
      </c>
      <c r="N58" s="199">
        <v>0</v>
      </c>
      <c r="O58" s="199">
        <v>12</v>
      </c>
      <c r="P58" s="199">
        <v>31</v>
      </c>
      <c r="Q58" s="199">
        <v>0</v>
      </c>
      <c r="R58" s="199">
        <v>0</v>
      </c>
      <c r="S58" s="199">
        <v>31</v>
      </c>
    </row>
    <row r="59" spans="1:19" s="222" customFormat="1" ht="24.75" customHeight="1">
      <c r="A59" s="269"/>
      <c r="B59" s="270"/>
      <c r="C59" s="199" t="s">
        <v>106</v>
      </c>
      <c r="D59" s="199">
        <v>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272">
        <v>0</v>
      </c>
    </row>
    <row r="60" spans="1:19" s="222" customFormat="1" ht="24.75" customHeight="1">
      <c r="A60" s="269"/>
      <c r="B60" s="270"/>
      <c r="C60" s="199" t="s">
        <v>102</v>
      </c>
      <c r="D60" s="199">
        <f>SUM(D58:D59)</f>
        <v>7</v>
      </c>
      <c r="E60" s="199">
        <f t="shared" ref="E60:S60" si="23">SUM(E58:E59)</f>
        <v>0</v>
      </c>
      <c r="F60" s="199">
        <f t="shared" si="23"/>
        <v>0</v>
      </c>
      <c r="G60" s="199">
        <f t="shared" si="23"/>
        <v>7</v>
      </c>
      <c r="H60" s="199">
        <f t="shared" si="23"/>
        <v>12</v>
      </c>
      <c r="I60" s="199">
        <f t="shared" si="23"/>
        <v>0</v>
      </c>
      <c r="J60" s="199">
        <f t="shared" si="23"/>
        <v>0</v>
      </c>
      <c r="K60" s="199">
        <f t="shared" si="23"/>
        <v>12</v>
      </c>
      <c r="L60" s="199">
        <f t="shared" si="23"/>
        <v>12</v>
      </c>
      <c r="M60" s="199">
        <f t="shared" si="23"/>
        <v>0</v>
      </c>
      <c r="N60" s="199">
        <f t="shared" si="23"/>
        <v>0</v>
      </c>
      <c r="O60" s="199">
        <f t="shared" si="23"/>
        <v>12</v>
      </c>
      <c r="P60" s="199">
        <f t="shared" si="23"/>
        <v>31</v>
      </c>
      <c r="Q60" s="199">
        <f t="shared" si="23"/>
        <v>0</v>
      </c>
      <c r="R60" s="199">
        <f t="shared" si="23"/>
        <v>0</v>
      </c>
      <c r="S60" s="272">
        <f t="shared" si="23"/>
        <v>31</v>
      </c>
    </row>
    <row r="61" spans="1:19" s="222" customFormat="1" ht="24.75" customHeight="1">
      <c r="A61" s="269"/>
      <c r="B61" s="270" t="s">
        <v>24</v>
      </c>
      <c r="C61" s="199" t="s">
        <v>105</v>
      </c>
      <c r="D61" s="199">
        <v>0</v>
      </c>
      <c r="E61" s="199">
        <v>0</v>
      </c>
      <c r="F61" s="199">
        <v>0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272">
        <v>0</v>
      </c>
    </row>
    <row r="62" spans="1:19" s="222" customFormat="1" ht="24.75" customHeight="1">
      <c r="A62" s="269"/>
      <c r="B62" s="270"/>
      <c r="C62" s="199" t="s">
        <v>106</v>
      </c>
      <c r="D62" s="197">
        <v>0</v>
      </c>
      <c r="E62" s="197">
        <v>0</v>
      </c>
      <c r="F62" s="197">
        <v>0</v>
      </c>
      <c r="G62" s="197">
        <v>0</v>
      </c>
      <c r="H62" s="197">
        <v>0</v>
      </c>
      <c r="I62" s="197">
        <v>0</v>
      </c>
      <c r="J62" s="197">
        <v>0</v>
      </c>
      <c r="K62" s="197">
        <v>0</v>
      </c>
      <c r="L62" s="197">
        <v>0</v>
      </c>
      <c r="M62" s="197">
        <v>0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271">
        <v>0</v>
      </c>
    </row>
    <row r="63" spans="1:19" s="222" customFormat="1" ht="24.75" customHeight="1">
      <c r="A63" s="269"/>
      <c r="B63" s="270"/>
      <c r="C63" s="199" t="s">
        <v>102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272">
        <v>0</v>
      </c>
    </row>
    <row r="64" spans="1:19" s="222" customFormat="1" ht="24.75" customHeight="1">
      <c r="A64" s="269"/>
      <c r="B64" s="270" t="s">
        <v>15</v>
      </c>
      <c r="C64" s="199" t="s">
        <v>105</v>
      </c>
      <c r="D64" s="199">
        <f>D55+D58+D61</f>
        <v>7</v>
      </c>
      <c r="E64" s="199">
        <f t="shared" ref="E64:S65" si="24">E55+E58+E61</f>
        <v>0</v>
      </c>
      <c r="F64" s="199">
        <f t="shared" si="24"/>
        <v>0</v>
      </c>
      <c r="G64" s="199">
        <f t="shared" si="24"/>
        <v>7</v>
      </c>
      <c r="H64" s="199">
        <f t="shared" si="24"/>
        <v>12</v>
      </c>
      <c r="I64" s="199">
        <f t="shared" si="24"/>
        <v>0</v>
      </c>
      <c r="J64" s="199">
        <f t="shared" si="24"/>
        <v>0</v>
      </c>
      <c r="K64" s="199">
        <f t="shared" si="24"/>
        <v>12</v>
      </c>
      <c r="L64" s="199">
        <f t="shared" si="24"/>
        <v>12</v>
      </c>
      <c r="M64" s="199">
        <f t="shared" si="24"/>
        <v>0</v>
      </c>
      <c r="N64" s="199">
        <f t="shared" si="24"/>
        <v>0</v>
      </c>
      <c r="O64" s="199">
        <f t="shared" si="24"/>
        <v>12</v>
      </c>
      <c r="P64" s="199">
        <f t="shared" si="24"/>
        <v>31</v>
      </c>
      <c r="Q64" s="199">
        <f t="shared" si="24"/>
        <v>0</v>
      </c>
      <c r="R64" s="199">
        <f t="shared" si="24"/>
        <v>0</v>
      </c>
      <c r="S64" s="272">
        <f t="shared" si="24"/>
        <v>31</v>
      </c>
    </row>
    <row r="65" spans="1:19" s="222" customFormat="1" ht="24.75" customHeight="1">
      <c r="A65" s="269"/>
      <c r="B65" s="270"/>
      <c r="C65" s="199" t="s">
        <v>106</v>
      </c>
      <c r="D65" s="199">
        <f>D56+D59+D62</f>
        <v>0</v>
      </c>
      <c r="E65" s="199">
        <f t="shared" si="24"/>
        <v>0</v>
      </c>
      <c r="F65" s="199">
        <f t="shared" si="24"/>
        <v>0</v>
      </c>
      <c r="G65" s="199">
        <f t="shared" si="24"/>
        <v>0</v>
      </c>
      <c r="H65" s="199">
        <f t="shared" si="24"/>
        <v>0</v>
      </c>
      <c r="I65" s="199">
        <f t="shared" si="24"/>
        <v>0</v>
      </c>
      <c r="J65" s="199">
        <f t="shared" si="24"/>
        <v>0</v>
      </c>
      <c r="K65" s="199">
        <f t="shared" si="24"/>
        <v>0</v>
      </c>
      <c r="L65" s="199">
        <f t="shared" si="24"/>
        <v>0</v>
      </c>
      <c r="M65" s="199">
        <f t="shared" si="24"/>
        <v>0</v>
      </c>
      <c r="N65" s="199">
        <f t="shared" si="24"/>
        <v>0</v>
      </c>
      <c r="O65" s="199">
        <f t="shared" si="24"/>
        <v>0</v>
      </c>
      <c r="P65" s="199">
        <f t="shared" si="24"/>
        <v>0</v>
      </c>
      <c r="Q65" s="199">
        <f t="shared" si="24"/>
        <v>0</v>
      </c>
      <c r="R65" s="199">
        <f t="shared" si="24"/>
        <v>0</v>
      </c>
      <c r="S65" s="272">
        <f t="shared" si="24"/>
        <v>0</v>
      </c>
    </row>
    <row r="66" spans="1:19" s="222" customFormat="1" ht="24.75" customHeight="1">
      <c r="A66" s="273"/>
      <c r="B66" s="274"/>
      <c r="C66" s="207" t="s">
        <v>102</v>
      </c>
      <c r="D66" s="207">
        <f>SUM(D64:D65)</f>
        <v>7</v>
      </c>
      <c r="E66" s="207">
        <f t="shared" ref="E66:S66" si="25">SUM(E64:E65)</f>
        <v>0</v>
      </c>
      <c r="F66" s="207">
        <f t="shared" si="25"/>
        <v>0</v>
      </c>
      <c r="G66" s="207">
        <f t="shared" si="25"/>
        <v>7</v>
      </c>
      <c r="H66" s="207">
        <f t="shared" si="25"/>
        <v>12</v>
      </c>
      <c r="I66" s="207">
        <f t="shared" si="25"/>
        <v>0</v>
      </c>
      <c r="J66" s="207">
        <f t="shared" si="25"/>
        <v>0</v>
      </c>
      <c r="K66" s="207">
        <f t="shared" si="25"/>
        <v>12</v>
      </c>
      <c r="L66" s="207">
        <f t="shared" si="25"/>
        <v>12</v>
      </c>
      <c r="M66" s="207">
        <f t="shared" si="25"/>
        <v>0</v>
      </c>
      <c r="N66" s="207">
        <f t="shared" si="25"/>
        <v>0</v>
      </c>
      <c r="O66" s="207">
        <f t="shared" si="25"/>
        <v>12</v>
      </c>
      <c r="P66" s="207">
        <f t="shared" si="25"/>
        <v>31</v>
      </c>
      <c r="Q66" s="207">
        <f t="shared" si="25"/>
        <v>0</v>
      </c>
      <c r="R66" s="207">
        <f t="shared" si="25"/>
        <v>0</v>
      </c>
      <c r="S66" s="275">
        <f t="shared" si="25"/>
        <v>31</v>
      </c>
    </row>
    <row r="67" spans="1:19" s="222" customFormat="1" ht="24.75" customHeight="1">
      <c r="A67" s="268" t="s">
        <v>29</v>
      </c>
      <c r="B67" s="205" t="s">
        <v>19</v>
      </c>
      <c r="C67" s="197" t="s">
        <v>105</v>
      </c>
      <c r="D67" s="197">
        <v>0</v>
      </c>
      <c r="E67" s="197">
        <v>0</v>
      </c>
      <c r="F67" s="197">
        <v>0</v>
      </c>
      <c r="G67" s="197">
        <v>0</v>
      </c>
      <c r="H67" s="197">
        <v>0</v>
      </c>
      <c r="I67" s="197">
        <v>0</v>
      </c>
      <c r="J67" s="197">
        <v>0</v>
      </c>
      <c r="K67" s="197">
        <v>0</v>
      </c>
      <c r="L67" s="197">
        <v>0</v>
      </c>
      <c r="M67" s="197">
        <v>0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271">
        <v>0</v>
      </c>
    </row>
    <row r="68" spans="1:19" s="222" customFormat="1" ht="24.75" customHeight="1">
      <c r="A68" s="269"/>
      <c r="B68" s="270"/>
      <c r="C68" s="199" t="s">
        <v>106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272">
        <v>0</v>
      </c>
    </row>
    <row r="69" spans="1:19" s="222" customFormat="1" ht="24.75" customHeight="1">
      <c r="A69" s="269"/>
      <c r="B69" s="270"/>
      <c r="C69" s="199" t="s">
        <v>102</v>
      </c>
      <c r="D69" s="199">
        <v>0</v>
      </c>
      <c r="E69" s="199">
        <v>0</v>
      </c>
      <c r="F69" s="199">
        <v>0</v>
      </c>
      <c r="G69" s="199">
        <v>0</v>
      </c>
      <c r="H69" s="199">
        <v>0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272">
        <v>0</v>
      </c>
    </row>
    <row r="70" spans="1:19" s="222" customFormat="1" ht="24.75" customHeight="1">
      <c r="A70" s="269"/>
      <c r="B70" s="270" t="s">
        <v>23</v>
      </c>
      <c r="C70" s="199" t="s">
        <v>105</v>
      </c>
      <c r="D70" s="199">
        <v>377</v>
      </c>
      <c r="E70" s="199">
        <v>0</v>
      </c>
      <c r="F70" s="199">
        <v>0</v>
      </c>
      <c r="G70" s="199">
        <v>377</v>
      </c>
      <c r="H70" s="199">
        <v>407</v>
      </c>
      <c r="I70" s="199">
        <v>9</v>
      </c>
      <c r="J70" s="199">
        <v>0</v>
      </c>
      <c r="K70" s="199">
        <v>416</v>
      </c>
      <c r="L70" s="199">
        <v>959</v>
      </c>
      <c r="M70" s="199">
        <v>0</v>
      </c>
      <c r="N70" s="199">
        <v>65</v>
      </c>
      <c r="O70" s="199">
        <v>1024</v>
      </c>
      <c r="P70" s="199">
        <v>1743</v>
      </c>
      <c r="Q70" s="199">
        <v>9</v>
      </c>
      <c r="R70" s="199">
        <v>65</v>
      </c>
      <c r="S70" s="199">
        <v>1817</v>
      </c>
    </row>
    <row r="71" spans="1:19" s="222" customFormat="1" ht="24.75" customHeight="1">
      <c r="A71" s="269"/>
      <c r="B71" s="270"/>
      <c r="C71" s="199" t="s">
        <v>106</v>
      </c>
      <c r="D71" s="199">
        <v>0</v>
      </c>
      <c r="E71" s="199">
        <v>0</v>
      </c>
      <c r="F71" s="199">
        <v>0</v>
      </c>
      <c r="G71" s="199">
        <v>0</v>
      </c>
      <c r="H71" s="199">
        <v>18</v>
      </c>
      <c r="I71" s="199">
        <v>0</v>
      </c>
      <c r="J71" s="199">
        <v>0</v>
      </c>
      <c r="K71" s="199">
        <v>18</v>
      </c>
      <c r="L71" s="199">
        <v>78</v>
      </c>
      <c r="M71" s="199">
        <v>0</v>
      </c>
      <c r="N71" s="199">
        <v>0</v>
      </c>
      <c r="O71" s="199">
        <v>78</v>
      </c>
      <c r="P71" s="199">
        <v>96</v>
      </c>
      <c r="Q71" s="199">
        <v>0</v>
      </c>
      <c r="R71" s="199">
        <v>0</v>
      </c>
      <c r="S71" s="199">
        <v>96</v>
      </c>
    </row>
    <row r="72" spans="1:19" s="222" customFormat="1" ht="24.75" customHeight="1">
      <c r="A72" s="269"/>
      <c r="B72" s="270"/>
      <c r="C72" s="199" t="s">
        <v>102</v>
      </c>
      <c r="D72" s="199">
        <f>SUM(D70:D71)</f>
        <v>377</v>
      </c>
      <c r="E72" s="199">
        <f t="shared" ref="E72:S72" si="26">SUM(E70:E71)</f>
        <v>0</v>
      </c>
      <c r="F72" s="199">
        <f t="shared" si="26"/>
        <v>0</v>
      </c>
      <c r="G72" s="199">
        <f t="shared" si="26"/>
        <v>377</v>
      </c>
      <c r="H72" s="199">
        <f t="shared" si="26"/>
        <v>425</v>
      </c>
      <c r="I72" s="199">
        <f t="shared" si="26"/>
        <v>9</v>
      </c>
      <c r="J72" s="199">
        <f t="shared" si="26"/>
        <v>0</v>
      </c>
      <c r="K72" s="199">
        <f t="shared" si="26"/>
        <v>434</v>
      </c>
      <c r="L72" s="199">
        <f t="shared" si="26"/>
        <v>1037</v>
      </c>
      <c r="M72" s="199">
        <f t="shared" si="26"/>
        <v>0</v>
      </c>
      <c r="N72" s="199">
        <f t="shared" si="26"/>
        <v>65</v>
      </c>
      <c r="O72" s="199">
        <f t="shared" si="26"/>
        <v>1102</v>
      </c>
      <c r="P72" s="199">
        <f t="shared" si="26"/>
        <v>1839</v>
      </c>
      <c r="Q72" s="199">
        <f t="shared" si="26"/>
        <v>9</v>
      </c>
      <c r="R72" s="199">
        <f t="shared" si="26"/>
        <v>65</v>
      </c>
      <c r="S72" s="272">
        <f t="shared" si="26"/>
        <v>1913</v>
      </c>
    </row>
    <row r="73" spans="1:19" s="222" customFormat="1" ht="24.75" customHeight="1">
      <c r="A73" s="269"/>
      <c r="B73" s="270" t="s">
        <v>24</v>
      </c>
      <c r="C73" s="199" t="s">
        <v>105</v>
      </c>
      <c r="D73" s="199">
        <v>0</v>
      </c>
      <c r="E73" s="199">
        <v>0</v>
      </c>
      <c r="F73" s="199">
        <v>0</v>
      </c>
      <c r="G73" s="199">
        <v>0</v>
      </c>
      <c r="H73" s="199">
        <v>0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272">
        <v>0</v>
      </c>
    </row>
    <row r="74" spans="1:19" s="222" customFormat="1" ht="24.75" customHeight="1">
      <c r="A74" s="269"/>
      <c r="B74" s="270"/>
      <c r="C74" s="199" t="s">
        <v>106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272">
        <v>0</v>
      </c>
    </row>
    <row r="75" spans="1:19" s="222" customFormat="1" ht="24.75" customHeight="1">
      <c r="A75" s="269"/>
      <c r="B75" s="270"/>
      <c r="C75" s="199" t="s">
        <v>102</v>
      </c>
      <c r="D75" s="199">
        <v>0</v>
      </c>
      <c r="E75" s="199">
        <v>0</v>
      </c>
      <c r="F75" s="199">
        <v>0</v>
      </c>
      <c r="G75" s="199">
        <v>0</v>
      </c>
      <c r="H75" s="199">
        <v>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272">
        <v>0</v>
      </c>
    </row>
    <row r="76" spans="1:19" s="222" customFormat="1" ht="24.75" customHeight="1">
      <c r="A76" s="269"/>
      <c r="B76" s="270" t="s">
        <v>15</v>
      </c>
      <c r="C76" s="199" t="s">
        <v>105</v>
      </c>
      <c r="D76" s="199">
        <f>D67+D70+D73</f>
        <v>377</v>
      </c>
      <c r="E76" s="199">
        <f t="shared" ref="E76:S77" si="27">E67+E70+E73</f>
        <v>0</v>
      </c>
      <c r="F76" s="199">
        <f t="shared" si="27"/>
        <v>0</v>
      </c>
      <c r="G76" s="199">
        <f t="shared" si="27"/>
        <v>377</v>
      </c>
      <c r="H76" s="199">
        <f t="shared" si="27"/>
        <v>407</v>
      </c>
      <c r="I76" s="199">
        <f t="shared" si="27"/>
        <v>9</v>
      </c>
      <c r="J76" s="199">
        <f t="shared" si="27"/>
        <v>0</v>
      </c>
      <c r="K76" s="199">
        <f t="shared" si="27"/>
        <v>416</v>
      </c>
      <c r="L76" s="199">
        <f t="shared" si="27"/>
        <v>959</v>
      </c>
      <c r="M76" s="199">
        <f t="shared" si="27"/>
        <v>0</v>
      </c>
      <c r="N76" s="199">
        <f t="shared" si="27"/>
        <v>65</v>
      </c>
      <c r="O76" s="199">
        <f t="shared" si="27"/>
        <v>1024</v>
      </c>
      <c r="P76" s="199">
        <f t="shared" si="27"/>
        <v>1743</v>
      </c>
      <c r="Q76" s="199">
        <f t="shared" si="27"/>
        <v>9</v>
      </c>
      <c r="R76" s="199">
        <f t="shared" si="27"/>
        <v>65</v>
      </c>
      <c r="S76" s="272">
        <f t="shared" si="27"/>
        <v>1817</v>
      </c>
    </row>
    <row r="77" spans="1:19" s="222" customFormat="1" ht="24.75" customHeight="1">
      <c r="A77" s="269"/>
      <c r="B77" s="270"/>
      <c r="C77" s="199" t="s">
        <v>106</v>
      </c>
      <c r="D77" s="199">
        <f>D68+D71+D74</f>
        <v>0</v>
      </c>
      <c r="E77" s="199">
        <f t="shared" si="27"/>
        <v>0</v>
      </c>
      <c r="F77" s="199">
        <f t="shared" si="27"/>
        <v>0</v>
      </c>
      <c r="G77" s="199">
        <f t="shared" si="27"/>
        <v>0</v>
      </c>
      <c r="H77" s="199">
        <f t="shared" si="27"/>
        <v>18</v>
      </c>
      <c r="I77" s="199">
        <f t="shared" si="27"/>
        <v>0</v>
      </c>
      <c r="J77" s="199">
        <f t="shared" si="27"/>
        <v>0</v>
      </c>
      <c r="K77" s="199">
        <f t="shared" si="27"/>
        <v>18</v>
      </c>
      <c r="L77" s="199">
        <f t="shared" si="27"/>
        <v>78</v>
      </c>
      <c r="M77" s="199">
        <f t="shared" si="27"/>
        <v>0</v>
      </c>
      <c r="N77" s="199">
        <f t="shared" si="27"/>
        <v>0</v>
      </c>
      <c r="O77" s="199">
        <f t="shared" si="27"/>
        <v>78</v>
      </c>
      <c r="P77" s="199">
        <f t="shared" si="27"/>
        <v>96</v>
      </c>
      <c r="Q77" s="199">
        <f t="shared" si="27"/>
        <v>0</v>
      </c>
      <c r="R77" s="199">
        <f t="shared" si="27"/>
        <v>0</v>
      </c>
      <c r="S77" s="272">
        <f t="shared" si="27"/>
        <v>96</v>
      </c>
    </row>
    <row r="78" spans="1:19" s="222" customFormat="1" ht="24.75" customHeight="1">
      <c r="A78" s="273"/>
      <c r="B78" s="274"/>
      <c r="C78" s="207" t="s">
        <v>102</v>
      </c>
      <c r="D78" s="207">
        <f>SUM(D76:D77)</f>
        <v>377</v>
      </c>
      <c r="E78" s="207">
        <f t="shared" ref="E78:S78" si="28">SUM(E76:E77)</f>
        <v>0</v>
      </c>
      <c r="F78" s="207">
        <f t="shared" si="28"/>
        <v>0</v>
      </c>
      <c r="G78" s="207">
        <f t="shared" si="28"/>
        <v>377</v>
      </c>
      <c r="H78" s="207">
        <f t="shared" si="28"/>
        <v>425</v>
      </c>
      <c r="I78" s="207">
        <f t="shared" si="28"/>
        <v>9</v>
      </c>
      <c r="J78" s="207">
        <f t="shared" si="28"/>
        <v>0</v>
      </c>
      <c r="K78" s="207">
        <f t="shared" si="28"/>
        <v>434</v>
      </c>
      <c r="L78" s="207">
        <f t="shared" si="28"/>
        <v>1037</v>
      </c>
      <c r="M78" s="207">
        <f t="shared" si="28"/>
        <v>0</v>
      </c>
      <c r="N78" s="207">
        <f t="shared" si="28"/>
        <v>65</v>
      </c>
      <c r="O78" s="207">
        <f t="shared" si="28"/>
        <v>1102</v>
      </c>
      <c r="P78" s="207">
        <f t="shared" si="28"/>
        <v>1839</v>
      </c>
      <c r="Q78" s="207">
        <f t="shared" si="28"/>
        <v>9</v>
      </c>
      <c r="R78" s="207">
        <f t="shared" si="28"/>
        <v>65</v>
      </c>
      <c r="S78" s="275">
        <f t="shared" si="28"/>
        <v>1913</v>
      </c>
    </row>
    <row r="79" spans="1:19" s="222" customFormat="1" ht="24.75" customHeight="1">
      <c r="A79" s="276" t="s">
        <v>30</v>
      </c>
      <c r="B79" s="277" t="s">
        <v>19</v>
      </c>
      <c r="C79" s="203" t="s">
        <v>105</v>
      </c>
      <c r="D79" s="197">
        <v>0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197">
        <v>0</v>
      </c>
      <c r="L79" s="197">
        <v>0</v>
      </c>
      <c r="M79" s="197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271">
        <v>0</v>
      </c>
    </row>
    <row r="80" spans="1:19" s="222" customFormat="1" ht="24.75" customHeight="1">
      <c r="A80" s="269"/>
      <c r="B80" s="270"/>
      <c r="C80" s="199" t="s">
        <v>106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272">
        <v>0</v>
      </c>
    </row>
    <row r="81" spans="1:19" s="222" customFormat="1" ht="24.75" customHeight="1">
      <c r="A81" s="269"/>
      <c r="B81" s="270"/>
      <c r="C81" s="199" t="s">
        <v>102</v>
      </c>
      <c r="D81" s="199">
        <v>0</v>
      </c>
      <c r="E81" s="199">
        <v>0</v>
      </c>
      <c r="F81" s="199">
        <v>0</v>
      </c>
      <c r="G81" s="199">
        <v>0</v>
      </c>
      <c r="H81" s="199">
        <v>0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272">
        <v>0</v>
      </c>
    </row>
    <row r="82" spans="1:19" s="222" customFormat="1" ht="24.75" customHeight="1">
      <c r="A82" s="269"/>
      <c r="B82" s="270" t="s">
        <v>23</v>
      </c>
      <c r="C82" s="199" t="s">
        <v>105</v>
      </c>
      <c r="D82" s="199">
        <v>14</v>
      </c>
      <c r="E82" s="199">
        <v>0</v>
      </c>
      <c r="F82" s="199">
        <v>0</v>
      </c>
      <c r="G82" s="199">
        <v>14</v>
      </c>
      <c r="H82" s="199">
        <v>1</v>
      </c>
      <c r="I82" s="199">
        <v>0</v>
      </c>
      <c r="J82" s="199">
        <v>0</v>
      </c>
      <c r="K82" s="199">
        <v>1</v>
      </c>
      <c r="L82" s="199">
        <v>7</v>
      </c>
      <c r="M82" s="199">
        <v>0</v>
      </c>
      <c r="N82" s="199">
        <v>0</v>
      </c>
      <c r="O82" s="199">
        <v>7</v>
      </c>
      <c r="P82" s="199">
        <f t="shared" ref="P82:S84" si="29">D82+H82+L82</f>
        <v>22</v>
      </c>
      <c r="Q82" s="199">
        <f t="shared" si="29"/>
        <v>0</v>
      </c>
      <c r="R82" s="199">
        <f t="shared" si="29"/>
        <v>0</v>
      </c>
      <c r="S82" s="199">
        <f t="shared" si="29"/>
        <v>22</v>
      </c>
    </row>
    <row r="83" spans="1:19" s="222" customFormat="1" ht="24.75" customHeight="1">
      <c r="A83" s="269"/>
      <c r="B83" s="270"/>
      <c r="C83" s="199" t="s">
        <v>106</v>
      </c>
      <c r="D83" s="199">
        <v>0</v>
      </c>
      <c r="E83" s="199">
        <v>0</v>
      </c>
      <c r="F83" s="199">
        <v>0</v>
      </c>
      <c r="G83" s="199">
        <v>0</v>
      </c>
      <c r="H83" s="199">
        <v>0</v>
      </c>
      <c r="I83" s="199">
        <v>0</v>
      </c>
      <c r="J83" s="199">
        <v>0</v>
      </c>
      <c r="K83" s="199">
        <v>0</v>
      </c>
      <c r="L83" s="199">
        <v>2</v>
      </c>
      <c r="M83" s="199">
        <v>0</v>
      </c>
      <c r="N83" s="199">
        <v>0</v>
      </c>
      <c r="O83" s="199">
        <v>2</v>
      </c>
      <c r="P83" s="199">
        <f t="shared" si="29"/>
        <v>2</v>
      </c>
      <c r="Q83" s="199">
        <f t="shared" si="29"/>
        <v>0</v>
      </c>
      <c r="R83" s="199">
        <f t="shared" si="29"/>
        <v>0</v>
      </c>
      <c r="S83" s="199">
        <f t="shared" si="29"/>
        <v>2</v>
      </c>
    </row>
    <row r="84" spans="1:19" s="222" customFormat="1" ht="24.75" customHeight="1">
      <c r="A84" s="269"/>
      <c r="B84" s="270"/>
      <c r="C84" s="199" t="s">
        <v>102</v>
      </c>
      <c r="D84" s="199">
        <f>SUM(D82:D83)</f>
        <v>14</v>
      </c>
      <c r="E84" s="199">
        <f t="shared" ref="E84:K84" si="30">SUM(E82:E83)</f>
        <v>0</v>
      </c>
      <c r="F84" s="199">
        <f t="shared" si="30"/>
        <v>0</v>
      </c>
      <c r="G84" s="199">
        <f t="shared" si="30"/>
        <v>14</v>
      </c>
      <c r="H84" s="199">
        <f t="shared" si="30"/>
        <v>1</v>
      </c>
      <c r="I84" s="199">
        <f t="shared" si="30"/>
        <v>0</v>
      </c>
      <c r="J84" s="199">
        <f t="shared" si="30"/>
        <v>0</v>
      </c>
      <c r="K84" s="199">
        <f t="shared" si="30"/>
        <v>1</v>
      </c>
      <c r="L84" s="199">
        <f>SUM(L82:L83)</f>
        <v>9</v>
      </c>
      <c r="M84" s="199">
        <f>SUM(M82:M83)</f>
        <v>0</v>
      </c>
      <c r="N84" s="199">
        <f>SUM(N82:N83)</f>
        <v>0</v>
      </c>
      <c r="O84" s="199">
        <f>SUM(O82:O83)</f>
        <v>9</v>
      </c>
      <c r="P84" s="199">
        <f t="shared" si="29"/>
        <v>24</v>
      </c>
      <c r="Q84" s="199">
        <f t="shared" si="29"/>
        <v>0</v>
      </c>
      <c r="R84" s="199">
        <f t="shared" si="29"/>
        <v>0</v>
      </c>
      <c r="S84" s="199">
        <f t="shared" si="29"/>
        <v>24</v>
      </c>
    </row>
    <row r="85" spans="1:19" s="222" customFormat="1" ht="24.75" customHeight="1">
      <c r="A85" s="269"/>
      <c r="B85" s="270" t="s">
        <v>24</v>
      </c>
      <c r="C85" s="199" t="s">
        <v>105</v>
      </c>
      <c r="D85" s="199">
        <v>0</v>
      </c>
      <c r="E85" s="199">
        <v>0</v>
      </c>
      <c r="F85" s="199">
        <v>0</v>
      </c>
      <c r="G85" s="199">
        <v>0</v>
      </c>
      <c r="H85" s="199">
        <v>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272">
        <v>0</v>
      </c>
    </row>
    <row r="86" spans="1:19" s="222" customFormat="1" ht="24.75" customHeight="1">
      <c r="A86" s="269"/>
      <c r="B86" s="270"/>
      <c r="C86" s="199" t="s">
        <v>106</v>
      </c>
      <c r="D86" s="199">
        <v>0</v>
      </c>
      <c r="E86" s="199">
        <v>0</v>
      </c>
      <c r="F86" s="199">
        <v>0</v>
      </c>
      <c r="G86" s="199">
        <v>0</v>
      </c>
      <c r="H86" s="199">
        <v>0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272">
        <v>0</v>
      </c>
    </row>
    <row r="87" spans="1:19" s="222" customFormat="1" ht="24.75" customHeight="1">
      <c r="A87" s="269"/>
      <c r="B87" s="270"/>
      <c r="C87" s="199" t="s">
        <v>102</v>
      </c>
      <c r="D87" s="199">
        <v>0</v>
      </c>
      <c r="E87" s="199">
        <v>0</v>
      </c>
      <c r="F87" s="199">
        <v>0</v>
      </c>
      <c r="G87" s="199">
        <v>0</v>
      </c>
      <c r="H87" s="199">
        <v>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272">
        <v>0</v>
      </c>
    </row>
    <row r="88" spans="1:19" s="222" customFormat="1" ht="24.75" customHeight="1">
      <c r="A88" s="269"/>
      <c r="B88" s="270" t="s">
        <v>15</v>
      </c>
      <c r="C88" s="199" t="s">
        <v>105</v>
      </c>
      <c r="D88" s="199">
        <f>D79+D82+D85</f>
        <v>14</v>
      </c>
      <c r="E88" s="199">
        <f>E79+E82+E85</f>
        <v>0</v>
      </c>
      <c r="F88" s="199">
        <f>F79+F82+F85</f>
        <v>0</v>
      </c>
      <c r="G88" s="199">
        <f>G79+G82+G85</f>
        <v>14</v>
      </c>
      <c r="H88" s="199">
        <f>H82+H85+H79</f>
        <v>1</v>
      </c>
      <c r="I88" s="199">
        <f>I82+I85+I79</f>
        <v>0</v>
      </c>
      <c r="J88" s="199">
        <f>J82+J85+J79</f>
        <v>0</v>
      </c>
      <c r="K88" s="199">
        <f>K82+K85+K79</f>
        <v>1</v>
      </c>
      <c r="L88" s="199">
        <f>L79+L82+L85</f>
        <v>7</v>
      </c>
      <c r="M88" s="199">
        <f>M79+M82+M85</f>
        <v>0</v>
      </c>
      <c r="N88" s="199">
        <f>N79+N82+N85</f>
        <v>0</v>
      </c>
      <c r="O88" s="199">
        <f>O79+O82+O85</f>
        <v>7</v>
      </c>
      <c r="P88" s="199">
        <f>D88+H88+L88</f>
        <v>22</v>
      </c>
      <c r="Q88" s="199">
        <f>E88+I88+M88</f>
        <v>0</v>
      </c>
      <c r="R88" s="199">
        <f>F88+J88+N88</f>
        <v>0</v>
      </c>
      <c r="S88" s="199">
        <f>G88+K88+O88</f>
        <v>22</v>
      </c>
    </row>
    <row r="89" spans="1:19" s="222" customFormat="1" ht="24.75" customHeight="1">
      <c r="A89" s="269"/>
      <c r="B89" s="270"/>
      <c r="C89" s="199" t="s">
        <v>106</v>
      </c>
      <c r="D89" s="199">
        <f>D80+D83+D86</f>
        <v>0</v>
      </c>
      <c r="E89" s="199">
        <f t="shared" ref="E89:K89" si="31">E80+E83+E86</f>
        <v>0</v>
      </c>
      <c r="F89" s="199">
        <f t="shared" si="31"/>
        <v>0</v>
      </c>
      <c r="G89" s="199">
        <f t="shared" si="31"/>
        <v>0</v>
      </c>
      <c r="H89" s="199">
        <f t="shared" si="31"/>
        <v>0</v>
      </c>
      <c r="I89" s="199">
        <f t="shared" si="31"/>
        <v>0</v>
      </c>
      <c r="J89" s="199">
        <f t="shared" si="31"/>
        <v>0</v>
      </c>
      <c r="K89" s="199">
        <f t="shared" si="31"/>
        <v>0</v>
      </c>
      <c r="L89" s="199">
        <f>L83</f>
        <v>2</v>
      </c>
      <c r="M89" s="199">
        <f>M83</f>
        <v>0</v>
      </c>
      <c r="N89" s="199">
        <f>N83</f>
        <v>0</v>
      </c>
      <c r="O89" s="199">
        <f>SUM(L89:N89)</f>
        <v>2</v>
      </c>
      <c r="P89" s="199">
        <f>D89+H89+L89</f>
        <v>2</v>
      </c>
      <c r="Q89" s="199">
        <f>E89+I89+M89</f>
        <v>0</v>
      </c>
      <c r="R89" s="199">
        <f>F89+J89+N89</f>
        <v>0</v>
      </c>
      <c r="S89" s="272">
        <f>SUM(P89:R89)</f>
        <v>2</v>
      </c>
    </row>
    <row r="90" spans="1:19" s="222" customFormat="1" ht="24.75" customHeight="1">
      <c r="A90" s="273"/>
      <c r="B90" s="274"/>
      <c r="C90" s="207" t="s">
        <v>102</v>
      </c>
      <c r="D90" s="207">
        <f>SUM(D88:D89)</f>
        <v>14</v>
      </c>
      <c r="E90" s="207">
        <f t="shared" ref="E90:S90" si="32">SUM(E88:E89)</f>
        <v>0</v>
      </c>
      <c r="F90" s="207">
        <f t="shared" si="32"/>
        <v>0</v>
      </c>
      <c r="G90" s="207">
        <f t="shared" si="32"/>
        <v>14</v>
      </c>
      <c r="H90" s="207">
        <f t="shared" si="32"/>
        <v>1</v>
      </c>
      <c r="I90" s="207">
        <f t="shared" si="32"/>
        <v>0</v>
      </c>
      <c r="J90" s="207">
        <f t="shared" si="32"/>
        <v>0</v>
      </c>
      <c r="K90" s="207">
        <f t="shared" si="32"/>
        <v>1</v>
      </c>
      <c r="L90" s="207">
        <f t="shared" si="32"/>
        <v>9</v>
      </c>
      <c r="M90" s="207">
        <f t="shared" si="32"/>
        <v>0</v>
      </c>
      <c r="N90" s="207">
        <f t="shared" si="32"/>
        <v>0</v>
      </c>
      <c r="O90" s="207">
        <f t="shared" si="32"/>
        <v>9</v>
      </c>
      <c r="P90" s="207">
        <f t="shared" si="32"/>
        <v>24</v>
      </c>
      <c r="Q90" s="207">
        <f t="shared" si="32"/>
        <v>0</v>
      </c>
      <c r="R90" s="207">
        <f t="shared" si="32"/>
        <v>0</v>
      </c>
      <c r="S90" s="275">
        <f t="shared" si="32"/>
        <v>24</v>
      </c>
    </row>
    <row r="91" spans="1:19" s="222" customFormat="1" ht="24.75" customHeight="1">
      <c r="A91" s="268" t="s">
        <v>31</v>
      </c>
      <c r="B91" s="205" t="s">
        <v>19</v>
      </c>
      <c r="C91" s="197" t="s">
        <v>105</v>
      </c>
      <c r="D91" s="197">
        <v>0</v>
      </c>
      <c r="E91" s="197">
        <v>0</v>
      </c>
      <c r="F91" s="197">
        <v>0</v>
      </c>
      <c r="G91" s="197">
        <v>0</v>
      </c>
      <c r="H91" s="197">
        <v>0</v>
      </c>
      <c r="I91" s="197">
        <v>0</v>
      </c>
      <c r="J91" s="197">
        <v>0</v>
      </c>
      <c r="K91" s="197">
        <v>0</v>
      </c>
      <c r="L91" s="197">
        <v>0</v>
      </c>
      <c r="M91" s="197">
        <v>0</v>
      </c>
      <c r="N91" s="197">
        <v>0</v>
      </c>
      <c r="O91" s="197">
        <v>0</v>
      </c>
      <c r="P91" s="197">
        <v>0</v>
      </c>
      <c r="Q91" s="197">
        <v>0</v>
      </c>
      <c r="R91" s="197">
        <v>0</v>
      </c>
      <c r="S91" s="271">
        <v>0</v>
      </c>
    </row>
    <row r="92" spans="1:19" s="222" customFormat="1" ht="24.75" customHeight="1">
      <c r="A92" s="269"/>
      <c r="B92" s="270"/>
      <c r="C92" s="199" t="s">
        <v>106</v>
      </c>
      <c r="D92" s="199">
        <v>0</v>
      </c>
      <c r="E92" s="199">
        <v>0</v>
      </c>
      <c r="F92" s="199">
        <v>0</v>
      </c>
      <c r="G92" s="199">
        <v>0</v>
      </c>
      <c r="H92" s="199">
        <v>0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272">
        <v>0</v>
      </c>
    </row>
    <row r="93" spans="1:19" s="222" customFormat="1" ht="24.75" customHeight="1">
      <c r="A93" s="269"/>
      <c r="B93" s="270"/>
      <c r="C93" s="199" t="s">
        <v>102</v>
      </c>
      <c r="D93" s="199">
        <v>0</v>
      </c>
      <c r="E93" s="199">
        <v>0</v>
      </c>
      <c r="F93" s="199">
        <v>0</v>
      </c>
      <c r="G93" s="199">
        <v>0</v>
      </c>
      <c r="H93" s="199">
        <v>0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  <c r="Q93" s="199">
        <v>0</v>
      </c>
      <c r="R93" s="199">
        <v>0</v>
      </c>
      <c r="S93" s="272">
        <v>0</v>
      </c>
    </row>
    <row r="94" spans="1:19" s="222" customFormat="1" ht="24.75" customHeight="1">
      <c r="A94" s="269"/>
      <c r="B94" s="270" t="s">
        <v>23</v>
      </c>
      <c r="C94" s="199" t="s">
        <v>105</v>
      </c>
      <c r="D94" s="199">
        <v>4</v>
      </c>
      <c r="E94" s="199">
        <v>0</v>
      </c>
      <c r="F94" s="199">
        <v>0</v>
      </c>
      <c r="G94" s="199">
        <v>4</v>
      </c>
      <c r="H94" s="199">
        <v>5</v>
      </c>
      <c r="I94" s="199">
        <v>0</v>
      </c>
      <c r="J94" s="199">
        <v>0</v>
      </c>
      <c r="K94" s="199">
        <v>5</v>
      </c>
      <c r="L94" s="199">
        <v>27</v>
      </c>
      <c r="M94" s="199">
        <v>0</v>
      </c>
      <c r="N94" s="199">
        <v>0</v>
      </c>
      <c r="O94" s="199">
        <v>27</v>
      </c>
      <c r="P94" s="199">
        <v>36</v>
      </c>
      <c r="Q94" s="199">
        <v>0</v>
      </c>
      <c r="R94" s="199">
        <v>0</v>
      </c>
      <c r="S94" s="199">
        <v>36</v>
      </c>
    </row>
    <row r="95" spans="1:19" s="222" customFormat="1" ht="24.75" customHeight="1">
      <c r="A95" s="269"/>
      <c r="B95" s="270"/>
      <c r="C95" s="199" t="s">
        <v>106</v>
      </c>
      <c r="D95" s="199">
        <v>0</v>
      </c>
      <c r="E95" s="199">
        <v>0</v>
      </c>
      <c r="F95" s="199">
        <v>0</v>
      </c>
      <c r="G95" s="199">
        <v>0</v>
      </c>
      <c r="H95" s="199">
        <v>0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</row>
    <row r="96" spans="1:19" s="222" customFormat="1" ht="24.75" customHeight="1">
      <c r="A96" s="269"/>
      <c r="B96" s="270"/>
      <c r="C96" s="199" t="s">
        <v>102</v>
      </c>
      <c r="D96" s="199">
        <f>SUM(D94:D95)</f>
        <v>4</v>
      </c>
      <c r="E96" s="199">
        <f t="shared" ref="E96:S96" si="33">SUM(E94:E95)</f>
        <v>0</v>
      </c>
      <c r="F96" s="199">
        <f t="shared" si="33"/>
        <v>0</v>
      </c>
      <c r="G96" s="199">
        <f t="shared" si="33"/>
        <v>4</v>
      </c>
      <c r="H96" s="199">
        <f t="shared" si="33"/>
        <v>5</v>
      </c>
      <c r="I96" s="199">
        <f t="shared" si="33"/>
        <v>0</v>
      </c>
      <c r="J96" s="199">
        <f t="shared" si="33"/>
        <v>0</v>
      </c>
      <c r="K96" s="199">
        <f t="shared" si="33"/>
        <v>5</v>
      </c>
      <c r="L96" s="199">
        <f t="shared" si="33"/>
        <v>27</v>
      </c>
      <c r="M96" s="199">
        <f t="shared" si="33"/>
        <v>0</v>
      </c>
      <c r="N96" s="199">
        <f t="shared" si="33"/>
        <v>0</v>
      </c>
      <c r="O96" s="199">
        <f t="shared" si="33"/>
        <v>27</v>
      </c>
      <c r="P96" s="199">
        <f t="shared" si="33"/>
        <v>36</v>
      </c>
      <c r="Q96" s="199">
        <f t="shared" si="33"/>
        <v>0</v>
      </c>
      <c r="R96" s="199">
        <f t="shared" si="33"/>
        <v>0</v>
      </c>
      <c r="S96" s="272">
        <f t="shared" si="33"/>
        <v>36</v>
      </c>
    </row>
    <row r="97" spans="1:19" s="222" customFormat="1" ht="24.75" customHeight="1">
      <c r="A97" s="269"/>
      <c r="B97" s="270" t="s">
        <v>24</v>
      </c>
      <c r="C97" s="199" t="s">
        <v>105</v>
      </c>
      <c r="D97" s="199">
        <v>0</v>
      </c>
      <c r="E97" s="199">
        <v>0</v>
      </c>
      <c r="F97" s="199">
        <v>0</v>
      </c>
      <c r="G97" s="199">
        <v>0</v>
      </c>
      <c r="H97" s="199">
        <v>0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0</v>
      </c>
      <c r="S97" s="272">
        <v>0</v>
      </c>
    </row>
    <row r="98" spans="1:19" s="222" customFormat="1" ht="24.75" customHeight="1">
      <c r="A98" s="269"/>
      <c r="B98" s="270"/>
      <c r="C98" s="199" t="s">
        <v>106</v>
      </c>
      <c r="D98" s="199">
        <v>0</v>
      </c>
      <c r="E98" s="199">
        <v>0</v>
      </c>
      <c r="F98" s="199">
        <v>0</v>
      </c>
      <c r="G98" s="199">
        <v>0</v>
      </c>
      <c r="H98" s="199">
        <v>0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0</v>
      </c>
      <c r="S98" s="272">
        <v>0</v>
      </c>
    </row>
    <row r="99" spans="1:19" s="222" customFormat="1" ht="24.75" customHeight="1">
      <c r="A99" s="269"/>
      <c r="B99" s="270"/>
      <c r="C99" s="199" t="s">
        <v>102</v>
      </c>
      <c r="D99" s="199">
        <v>0</v>
      </c>
      <c r="E99" s="199">
        <v>0</v>
      </c>
      <c r="F99" s="199">
        <v>0</v>
      </c>
      <c r="G99" s="199">
        <v>0</v>
      </c>
      <c r="H99" s="199">
        <v>0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272">
        <v>0</v>
      </c>
    </row>
    <row r="100" spans="1:19" s="222" customFormat="1" ht="24.75" customHeight="1">
      <c r="A100" s="269"/>
      <c r="B100" s="270" t="s">
        <v>15</v>
      </c>
      <c r="C100" s="199" t="s">
        <v>105</v>
      </c>
      <c r="D100" s="199">
        <f>D91+D94+D97</f>
        <v>4</v>
      </c>
      <c r="E100" s="199">
        <f t="shared" ref="E100:S101" si="34">E91+E94+E97</f>
        <v>0</v>
      </c>
      <c r="F100" s="199">
        <f t="shared" si="34"/>
        <v>0</v>
      </c>
      <c r="G100" s="199">
        <f t="shared" si="34"/>
        <v>4</v>
      </c>
      <c r="H100" s="199">
        <f t="shared" si="34"/>
        <v>5</v>
      </c>
      <c r="I100" s="199">
        <f t="shared" si="34"/>
        <v>0</v>
      </c>
      <c r="J100" s="199">
        <f t="shared" si="34"/>
        <v>0</v>
      </c>
      <c r="K100" s="199">
        <f t="shared" si="34"/>
        <v>5</v>
      </c>
      <c r="L100" s="199">
        <f t="shared" si="34"/>
        <v>27</v>
      </c>
      <c r="M100" s="199">
        <f t="shared" si="34"/>
        <v>0</v>
      </c>
      <c r="N100" s="199">
        <f t="shared" si="34"/>
        <v>0</v>
      </c>
      <c r="O100" s="199">
        <f t="shared" si="34"/>
        <v>27</v>
      </c>
      <c r="P100" s="199">
        <f t="shared" si="34"/>
        <v>36</v>
      </c>
      <c r="Q100" s="199">
        <f t="shared" si="34"/>
        <v>0</v>
      </c>
      <c r="R100" s="199">
        <f t="shared" si="34"/>
        <v>0</v>
      </c>
      <c r="S100" s="272">
        <f t="shared" si="34"/>
        <v>36</v>
      </c>
    </row>
    <row r="101" spans="1:19" s="222" customFormat="1" ht="24.75" customHeight="1">
      <c r="A101" s="269"/>
      <c r="B101" s="270"/>
      <c r="C101" s="199" t="s">
        <v>106</v>
      </c>
      <c r="D101" s="199">
        <f>D92+D95+D98</f>
        <v>0</v>
      </c>
      <c r="E101" s="199">
        <f t="shared" si="34"/>
        <v>0</v>
      </c>
      <c r="F101" s="199">
        <f t="shared" si="34"/>
        <v>0</v>
      </c>
      <c r="G101" s="199">
        <f t="shared" si="34"/>
        <v>0</v>
      </c>
      <c r="H101" s="199">
        <f t="shared" si="34"/>
        <v>0</v>
      </c>
      <c r="I101" s="199">
        <f t="shared" si="34"/>
        <v>0</v>
      </c>
      <c r="J101" s="199">
        <f t="shared" si="34"/>
        <v>0</v>
      </c>
      <c r="K101" s="199">
        <f t="shared" si="34"/>
        <v>0</v>
      </c>
      <c r="L101" s="199">
        <f t="shared" si="34"/>
        <v>0</v>
      </c>
      <c r="M101" s="199">
        <f t="shared" si="34"/>
        <v>0</v>
      </c>
      <c r="N101" s="199">
        <f t="shared" si="34"/>
        <v>0</v>
      </c>
      <c r="O101" s="199">
        <f t="shared" si="34"/>
        <v>0</v>
      </c>
      <c r="P101" s="199">
        <f t="shared" si="34"/>
        <v>0</v>
      </c>
      <c r="Q101" s="199">
        <f t="shared" si="34"/>
        <v>0</v>
      </c>
      <c r="R101" s="199">
        <f t="shared" si="34"/>
        <v>0</v>
      </c>
      <c r="S101" s="272">
        <f t="shared" si="34"/>
        <v>0</v>
      </c>
    </row>
    <row r="102" spans="1:19" s="222" customFormat="1" ht="24.75" customHeight="1">
      <c r="A102" s="273"/>
      <c r="B102" s="274"/>
      <c r="C102" s="207" t="s">
        <v>102</v>
      </c>
      <c r="D102" s="207">
        <f>SUM(D100:D101)</f>
        <v>4</v>
      </c>
      <c r="E102" s="207">
        <f t="shared" ref="E102:S102" si="35">SUM(E100:E101)</f>
        <v>0</v>
      </c>
      <c r="F102" s="207">
        <f t="shared" si="35"/>
        <v>0</v>
      </c>
      <c r="G102" s="207">
        <f t="shared" si="35"/>
        <v>4</v>
      </c>
      <c r="H102" s="207">
        <f t="shared" si="35"/>
        <v>5</v>
      </c>
      <c r="I102" s="207">
        <f t="shared" si="35"/>
        <v>0</v>
      </c>
      <c r="J102" s="207">
        <f t="shared" si="35"/>
        <v>0</v>
      </c>
      <c r="K102" s="207">
        <f t="shared" si="35"/>
        <v>5</v>
      </c>
      <c r="L102" s="207">
        <f t="shared" si="35"/>
        <v>27</v>
      </c>
      <c r="M102" s="207">
        <f t="shared" si="35"/>
        <v>0</v>
      </c>
      <c r="N102" s="207">
        <f t="shared" si="35"/>
        <v>0</v>
      </c>
      <c r="O102" s="207">
        <f t="shared" si="35"/>
        <v>27</v>
      </c>
      <c r="P102" s="207">
        <f t="shared" si="35"/>
        <v>36</v>
      </c>
      <c r="Q102" s="207">
        <f t="shared" si="35"/>
        <v>0</v>
      </c>
      <c r="R102" s="207">
        <f t="shared" si="35"/>
        <v>0</v>
      </c>
      <c r="S102" s="275">
        <f t="shared" si="35"/>
        <v>36</v>
      </c>
    </row>
    <row r="103" spans="1:19" s="222" customFormat="1" ht="24.75" customHeight="1">
      <c r="A103" s="276" t="s">
        <v>32</v>
      </c>
      <c r="B103" s="277" t="s">
        <v>19</v>
      </c>
      <c r="C103" s="203" t="s">
        <v>105</v>
      </c>
      <c r="D103" s="197">
        <v>0</v>
      </c>
      <c r="E103" s="197">
        <v>0</v>
      </c>
      <c r="F103" s="197">
        <v>0</v>
      </c>
      <c r="G103" s="197">
        <v>0</v>
      </c>
      <c r="H103" s="197">
        <v>0</v>
      </c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271">
        <v>0</v>
      </c>
    </row>
    <row r="104" spans="1:19" s="222" customFormat="1" ht="24.75" customHeight="1">
      <c r="A104" s="269"/>
      <c r="B104" s="270"/>
      <c r="C104" s="199" t="s">
        <v>106</v>
      </c>
      <c r="D104" s="199">
        <v>0</v>
      </c>
      <c r="E104" s="199">
        <v>0</v>
      </c>
      <c r="F104" s="199">
        <v>0</v>
      </c>
      <c r="G104" s="199">
        <v>0</v>
      </c>
      <c r="H104" s="199">
        <v>0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  <c r="Q104" s="199">
        <v>0</v>
      </c>
      <c r="R104" s="199">
        <v>0</v>
      </c>
      <c r="S104" s="272">
        <v>0</v>
      </c>
    </row>
    <row r="105" spans="1:19" s="222" customFormat="1" ht="24.75" customHeight="1">
      <c r="A105" s="269"/>
      <c r="B105" s="270"/>
      <c r="C105" s="199" t="s">
        <v>102</v>
      </c>
      <c r="D105" s="199">
        <v>0</v>
      </c>
      <c r="E105" s="199">
        <v>0</v>
      </c>
      <c r="F105" s="199">
        <v>0</v>
      </c>
      <c r="G105" s="199">
        <v>0</v>
      </c>
      <c r="H105" s="199">
        <v>0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0</v>
      </c>
      <c r="O105" s="199">
        <v>0</v>
      </c>
      <c r="P105" s="199">
        <v>0</v>
      </c>
      <c r="Q105" s="199">
        <v>0</v>
      </c>
      <c r="R105" s="199">
        <v>0</v>
      </c>
      <c r="S105" s="272">
        <v>0</v>
      </c>
    </row>
    <row r="106" spans="1:19" s="222" customFormat="1" ht="24.75" customHeight="1">
      <c r="A106" s="269"/>
      <c r="B106" s="270" t="s">
        <v>23</v>
      </c>
      <c r="C106" s="199" t="s">
        <v>105</v>
      </c>
      <c r="D106" s="199">
        <v>18</v>
      </c>
      <c r="E106" s="199">
        <v>0</v>
      </c>
      <c r="F106" s="199">
        <v>0</v>
      </c>
      <c r="G106" s="199">
        <v>18</v>
      </c>
      <c r="H106" s="199">
        <v>13</v>
      </c>
      <c r="I106" s="199">
        <v>0</v>
      </c>
      <c r="J106" s="199">
        <v>0</v>
      </c>
      <c r="K106" s="199">
        <v>13</v>
      </c>
      <c r="L106" s="199">
        <v>10</v>
      </c>
      <c r="M106" s="199">
        <v>0</v>
      </c>
      <c r="N106" s="199">
        <v>11</v>
      </c>
      <c r="O106" s="199">
        <v>21</v>
      </c>
      <c r="P106" s="199">
        <v>41</v>
      </c>
      <c r="Q106" s="199">
        <v>0</v>
      </c>
      <c r="R106" s="199">
        <v>11</v>
      </c>
      <c r="S106" s="199">
        <v>52</v>
      </c>
    </row>
    <row r="107" spans="1:19" s="222" customFormat="1" ht="24.75" customHeight="1">
      <c r="A107" s="269"/>
      <c r="B107" s="270"/>
      <c r="C107" s="199" t="s">
        <v>106</v>
      </c>
      <c r="D107" s="199">
        <v>0</v>
      </c>
      <c r="E107" s="199">
        <v>0</v>
      </c>
      <c r="F107" s="199">
        <v>0</v>
      </c>
      <c r="G107" s="199">
        <v>0</v>
      </c>
      <c r="H107" s="199">
        <v>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</row>
    <row r="108" spans="1:19" s="222" customFormat="1" ht="24.75" customHeight="1">
      <c r="A108" s="269"/>
      <c r="B108" s="270"/>
      <c r="C108" s="199" t="s">
        <v>102</v>
      </c>
      <c r="D108" s="199">
        <f>SUM(D106:D107)</f>
        <v>18</v>
      </c>
      <c r="E108" s="199">
        <f t="shared" ref="E108:S108" si="36">SUM(E106:E107)</f>
        <v>0</v>
      </c>
      <c r="F108" s="199">
        <f t="shared" si="36"/>
        <v>0</v>
      </c>
      <c r="G108" s="199">
        <f t="shared" si="36"/>
        <v>18</v>
      </c>
      <c r="H108" s="199">
        <f t="shared" si="36"/>
        <v>13</v>
      </c>
      <c r="I108" s="199">
        <f t="shared" si="36"/>
        <v>0</v>
      </c>
      <c r="J108" s="199">
        <f t="shared" si="36"/>
        <v>0</v>
      </c>
      <c r="K108" s="199">
        <f t="shared" si="36"/>
        <v>13</v>
      </c>
      <c r="L108" s="199">
        <f t="shared" si="36"/>
        <v>10</v>
      </c>
      <c r="M108" s="199">
        <f t="shared" si="36"/>
        <v>0</v>
      </c>
      <c r="N108" s="199">
        <f t="shared" si="36"/>
        <v>11</v>
      </c>
      <c r="O108" s="199">
        <f t="shared" si="36"/>
        <v>21</v>
      </c>
      <c r="P108" s="199">
        <f t="shared" si="36"/>
        <v>41</v>
      </c>
      <c r="Q108" s="199">
        <f t="shared" si="36"/>
        <v>0</v>
      </c>
      <c r="R108" s="199">
        <f t="shared" si="36"/>
        <v>11</v>
      </c>
      <c r="S108" s="272">
        <f t="shared" si="36"/>
        <v>52</v>
      </c>
    </row>
    <row r="109" spans="1:19" s="222" customFormat="1" ht="24.75" customHeight="1">
      <c r="A109" s="269"/>
      <c r="B109" s="270" t="s">
        <v>24</v>
      </c>
      <c r="C109" s="199" t="s">
        <v>105</v>
      </c>
      <c r="D109" s="197">
        <v>0</v>
      </c>
      <c r="E109" s="197">
        <v>0</v>
      </c>
      <c r="F109" s="197">
        <v>0</v>
      </c>
      <c r="G109" s="197">
        <v>0</v>
      </c>
      <c r="H109" s="197">
        <v>0</v>
      </c>
      <c r="I109" s="197">
        <v>0</v>
      </c>
      <c r="J109" s="197">
        <v>0</v>
      </c>
      <c r="K109" s="197">
        <v>0</v>
      </c>
      <c r="L109" s="197">
        <v>0</v>
      </c>
      <c r="M109" s="197">
        <v>0</v>
      </c>
      <c r="N109" s="197">
        <v>0</v>
      </c>
      <c r="O109" s="197">
        <v>0</v>
      </c>
      <c r="P109" s="197">
        <v>0</v>
      </c>
      <c r="Q109" s="197">
        <v>0</v>
      </c>
      <c r="R109" s="197">
        <v>0</v>
      </c>
      <c r="S109" s="271">
        <v>0</v>
      </c>
    </row>
    <row r="110" spans="1:19" s="222" customFormat="1" ht="24.75" customHeight="1">
      <c r="A110" s="269"/>
      <c r="B110" s="270"/>
      <c r="C110" s="199" t="s">
        <v>106</v>
      </c>
      <c r="D110" s="199">
        <v>0</v>
      </c>
      <c r="E110" s="199">
        <v>0</v>
      </c>
      <c r="F110" s="199">
        <v>0</v>
      </c>
      <c r="G110" s="199">
        <v>0</v>
      </c>
      <c r="H110" s="199">
        <v>0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0</v>
      </c>
      <c r="Q110" s="199">
        <v>0</v>
      </c>
      <c r="R110" s="199">
        <v>0</v>
      </c>
      <c r="S110" s="272">
        <v>0</v>
      </c>
    </row>
    <row r="111" spans="1:19" s="222" customFormat="1" ht="24.75" customHeight="1">
      <c r="A111" s="269"/>
      <c r="B111" s="270"/>
      <c r="C111" s="199" t="s">
        <v>102</v>
      </c>
      <c r="D111" s="199">
        <v>0</v>
      </c>
      <c r="E111" s="199">
        <v>0</v>
      </c>
      <c r="F111" s="199">
        <v>0</v>
      </c>
      <c r="G111" s="199">
        <v>0</v>
      </c>
      <c r="H111" s="199">
        <v>0</v>
      </c>
      <c r="I111" s="199">
        <v>0</v>
      </c>
      <c r="J111" s="199">
        <v>0</v>
      </c>
      <c r="K111" s="199">
        <v>0</v>
      </c>
      <c r="L111" s="199">
        <v>0</v>
      </c>
      <c r="M111" s="199">
        <v>0</v>
      </c>
      <c r="N111" s="199">
        <v>0</v>
      </c>
      <c r="O111" s="199">
        <v>0</v>
      </c>
      <c r="P111" s="199">
        <v>0</v>
      </c>
      <c r="Q111" s="199">
        <v>0</v>
      </c>
      <c r="R111" s="199">
        <v>0</v>
      </c>
      <c r="S111" s="272">
        <v>0</v>
      </c>
    </row>
    <row r="112" spans="1:19" s="222" customFormat="1" ht="24.75" customHeight="1">
      <c r="A112" s="269"/>
      <c r="B112" s="270" t="s">
        <v>15</v>
      </c>
      <c r="C112" s="199" t="s">
        <v>105</v>
      </c>
      <c r="D112" s="197">
        <f>D103+D106+D109</f>
        <v>18</v>
      </c>
      <c r="E112" s="197">
        <f t="shared" ref="E112:S113" si="37">E103+E106+E109</f>
        <v>0</v>
      </c>
      <c r="F112" s="197">
        <f t="shared" si="37"/>
        <v>0</v>
      </c>
      <c r="G112" s="197">
        <f t="shared" si="37"/>
        <v>18</v>
      </c>
      <c r="H112" s="197">
        <f t="shared" si="37"/>
        <v>13</v>
      </c>
      <c r="I112" s="197">
        <f t="shared" si="37"/>
        <v>0</v>
      </c>
      <c r="J112" s="197">
        <f t="shared" si="37"/>
        <v>0</v>
      </c>
      <c r="K112" s="197">
        <f t="shared" si="37"/>
        <v>13</v>
      </c>
      <c r="L112" s="197">
        <f t="shared" si="37"/>
        <v>10</v>
      </c>
      <c r="M112" s="197">
        <f t="shared" si="37"/>
        <v>0</v>
      </c>
      <c r="N112" s="197">
        <f t="shared" si="37"/>
        <v>11</v>
      </c>
      <c r="O112" s="197">
        <f t="shared" si="37"/>
        <v>21</v>
      </c>
      <c r="P112" s="197">
        <f t="shared" si="37"/>
        <v>41</v>
      </c>
      <c r="Q112" s="197">
        <f t="shared" si="37"/>
        <v>0</v>
      </c>
      <c r="R112" s="197">
        <f t="shared" si="37"/>
        <v>11</v>
      </c>
      <c r="S112" s="271">
        <f t="shared" si="37"/>
        <v>52</v>
      </c>
    </row>
    <row r="113" spans="1:19" s="222" customFormat="1" ht="24.75" customHeight="1">
      <c r="A113" s="269"/>
      <c r="B113" s="270"/>
      <c r="C113" s="199" t="s">
        <v>106</v>
      </c>
      <c r="D113" s="197">
        <f>D104+D107+D110</f>
        <v>0</v>
      </c>
      <c r="E113" s="197">
        <f t="shared" si="37"/>
        <v>0</v>
      </c>
      <c r="F113" s="197">
        <f t="shared" si="37"/>
        <v>0</v>
      </c>
      <c r="G113" s="197">
        <f t="shared" si="37"/>
        <v>0</v>
      </c>
      <c r="H113" s="197">
        <f t="shared" si="37"/>
        <v>0</v>
      </c>
      <c r="I113" s="197">
        <f t="shared" si="37"/>
        <v>0</v>
      </c>
      <c r="J113" s="197">
        <f t="shared" si="37"/>
        <v>0</v>
      </c>
      <c r="K113" s="197">
        <f t="shared" si="37"/>
        <v>0</v>
      </c>
      <c r="L113" s="197">
        <f t="shared" si="37"/>
        <v>0</v>
      </c>
      <c r="M113" s="197">
        <f t="shared" si="37"/>
        <v>0</v>
      </c>
      <c r="N113" s="197">
        <f t="shared" si="37"/>
        <v>0</v>
      </c>
      <c r="O113" s="197">
        <f t="shared" si="37"/>
        <v>0</v>
      </c>
      <c r="P113" s="197">
        <f t="shared" si="37"/>
        <v>0</v>
      </c>
      <c r="Q113" s="197">
        <f t="shared" si="37"/>
        <v>0</v>
      </c>
      <c r="R113" s="197">
        <f t="shared" si="37"/>
        <v>0</v>
      </c>
      <c r="S113" s="271">
        <f t="shared" si="37"/>
        <v>0</v>
      </c>
    </row>
    <row r="114" spans="1:19" s="222" customFormat="1" ht="24.75" customHeight="1">
      <c r="A114" s="273"/>
      <c r="B114" s="274"/>
      <c r="C114" s="207" t="s">
        <v>102</v>
      </c>
      <c r="D114" s="207">
        <f>SUM(D112:D113)</f>
        <v>18</v>
      </c>
      <c r="E114" s="207">
        <f t="shared" ref="E114:S114" si="38">SUM(E112:E113)</f>
        <v>0</v>
      </c>
      <c r="F114" s="207">
        <f t="shared" si="38"/>
        <v>0</v>
      </c>
      <c r="G114" s="207">
        <f t="shared" si="38"/>
        <v>18</v>
      </c>
      <c r="H114" s="207">
        <f t="shared" si="38"/>
        <v>13</v>
      </c>
      <c r="I114" s="207">
        <f t="shared" si="38"/>
        <v>0</v>
      </c>
      <c r="J114" s="207">
        <f t="shared" si="38"/>
        <v>0</v>
      </c>
      <c r="K114" s="207">
        <f t="shared" si="38"/>
        <v>13</v>
      </c>
      <c r="L114" s="207">
        <f t="shared" si="38"/>
        <v>10</v>
      </c>
      <c r="M114" s="207">
        <f t="shared" si="38"/>
        <v>0</v>
      </c>
      <c r="N114" s="207">
        <f t="shared" si="38"/>
        <v>11</v>
      </c>
      <c r="O114" s="207">
        <f t="shared" si="38"/>
        <v>21</v>
      </c>
      <c r="P114" s="207">
        <f t="shared" si="38"/>
        <v>41</v>
      </c>
      <c r="Q114" s="207">
        <f t="shared" si="38"/>
        <v>0</v>
      </c>
      <c r="R114" s="207">
        <f t="shared" si="38"/>
        <v>11</v>
      </c>
      <c r="S114" s="275">
        <f t="shared" si="38"/>
        <v>52</v>
      </c>
    </row>
    <row r="115" spans="1:19" s="222" customFormat="1" ht="24.75" customHeight="1">
      <c r="A115" s="276" t="s">
        <v>33</v>
      </c>
      <c r="B115" s="277" t="s">
        <v>19</v>
      </c>
      <c r="C115" s="203" t="s">
        <v>105</v>
      </c>
      <c r="D115" s="203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203">
        <v>0</v>
      </c>
      <c r="O115" s="203">
        <v>0</v>
      </c>
      <c r="P115" s="203">
        <v>0</v>
      </c>
      <c r="Q115" s="203">
        <v>0</v>
      </c>
      <c r="R115" s="203">
        <v>0</v>
      </c>
      <c r="S115" s="284">
        <v>0</v>
      </c>
    </row>
    <row r="116" spans="1:19" s="222" customFormat="1" ht="24.75" customHeight="1">
      <c r="A116" s="269"/>
      <c r="B116" s="270"/>
      <c r="C116" s="199" t="s">
        <v>106</v>
      </c>
      <c r="D116" s="199">
        <v>0</v>
      </c>
      <c r="E116" s="199">
        <v>0</v>
      </c>
      <c r="F116" s="199">
        <v>0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272">
        <v>0</v>
      </c>
    </row>
    <row r="117" spans="1:19" s="222" customFormat="1" ht="24.75" customHeight="1">
      <c r="A117" s="269"/>
      <c r="B117" s="270"/>
      <c r="C117" s="199" t="s">
        <v>102</v>
      </c>
      <c r="D117" s="199">
        <v>0</v>
      </c>
      <c r="E117" s="199">
        <v>0</v>
      </c>
      <c r="F117" s="199">
        <v>0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272">
        <v>0</v>
      </c>
    </row>
    <row r="118" spans="1:19" s="222" customFormat="1" ht="24.75" customHeight="1">
      <c r="A118" s="269"/>
      <c r="B118" s="270" t="s">
        <v>23</v>
      </c>
      <c r="C118" s="199" t="s">
        <v>105</v>
      </c>
      <c r="D118" s="199">
        <v>13</v>
      </c>
      <c r="E118" s="199">
        <v>0</v>
      </c>
      <c r="F118" s="199">
        <v>0</v>
      </c>
      <c r="G118" s="199">
        <v>13</v>
      </c>
      <c r="H118" s="199">
        <v>11</v>
      </c>
      <c r="I118" s="199">
        <v>0</v>
      </c>
      <c r="J118" s="199">
        <v>0</v>
      </c>
      <c r="K118" s="199">
        <v>11</v>
      </c>
      <c r="L118" s="199">
        <v>16</v>
      </c>
      <c r="M118" s="199">
        <v>0</v>
      </c>
      <c r="N118" s="199">
        <v>0</v>
      </c>
      <c r="O118" s="199">
        <v>16</v>
      </c>
      <c r="P118" s="199">
        <v>40</v>
      </c>
      <c r="Q118" s="199">
        <v>0</v>
      </c>
      <c r="R118" s="199">
        <v>0</v>
      </c>
      <c r="S118" s="199">
        <v>40</v>
      </c>
    </row>
    <row r="119" spans="1:19" s="222" customFormat="1" ht="24.75" customHeight="1">
      <c r="A119" s="269"/>
      <c r="B119" s="270"/>
      <c r="C119" s="199" t="s">
        <v>106</v>
      </c>
      <c r="D119" s="199">
        <v>0</v>
      </c>
      <c r="E119" s="199">
        <v>0</v>
      </c>
      <c r="F119" s="199">
        <v>0</v>
      </c>
      <c r="G119" s="199">
        <v>0</v>
      </c>
      <c r="H119" s="199">
        <v>1</v>
      </c>
      <c r="I119" s="199">
        <v>0</v>
      </c>
      <c r="J119" s="199">
        <v>0</v>
      </c>
      <c r="K119" s="199">
        <v>1</v>
      </c>
      <c r="L119" s="199">
        <v>0</v>
      </c>
      <c r="M119" s="199">
        <v>0</v>
      </c>
      <c r="N119" s="199">
        <v>0</v>
      </c>
      <c r="O119" s="199">
        <v>0</v>
      </c>
      <c r="P119" s="199">
        <v>1</v>
      </c>
      <c r="Q119" s="199">
        <v>0</v>
      </c>
      <c r="R119" s="199">
        <v>0</v>
      </c>
      <c r="S119" s="199">
        <v>1</v>
      </c>
    </row>
    <row r="120" spans="1:19" s="222" customFormat="1" ht="24.75" customHeight="1">
      <c r="A120" s="269"/>
      <c r="B120" s="270"/>
      <c r="C120" s="199" t="s">
        <v>102</v>
      </c>
      <c r="D120" s="199">
        <f>SUM(D118:D119)</f>
        <v>13</v>
      </c>
      <c r="E120" s="199">
        <f t="shared" ref="E120:S120" si="39">SUM(E118:E119)</f>
        <v>0</v>
      </c>
      <c r="F120" s="199">
        <f t="shared" si="39"/>
        <v>0</v>
      </c>
      <c r="G120" s="199">
        <f t="shared" si="39"/>
        <v>13</v>
      </c>
      <c r="H120" s="199">
        <f t="shared" si="39"/>
        <v>12</v>
      </c>
      <c r="I120" s="199">
        <f t="shared" si="39"/>
        <v>0</v>
      </c>
      <c r="J120" s="199">
        <f t="shared" si="39"/>
        <v>0</v>
      </c>
      <c r="K120" s="199">
        <f t="shared" si="39"/>
        <v>12</v>
      </c>
      <c r="L120" s="199">
        <f t="shared" si="39"/>
        <v>16</v>
      </c>
      <c r="M120" s="199">
        <f t="shared" si="39"/>
        <v>0</v>
      </c>
      <c r="N120" s="199">
        <f t="shared" si="39"/>
        <v>0</v>
      </c>
      <c r="O120" s="199">
        <f t="shared" si="39"/>
        <v>16</v>
      </c>
      <c r="P120" s="199">
        <f t="shared" si="39"/>
        <v>41</v>
      </c>
      <c r="Q120" s="199">
        <f t="shared" si="39"/>
        <v>0</v>
      </c>
      <c r="R120" s="199">
        <f t="shared" si="39"/>
        <v>0</v>
      </c>
      <c r="S120" s="272">
        <f t="shared" si="39"/>
        <v>41</v>
      </c>
    </row>
    <row r="121" spans="1:19" s="222" customFormat="1" ht="24.75" customHeight="1">
      <c r="A121" s="269"/>
      <c r="B121" s="270" t="s">
        <v>24</v>
      </c>
      <c r="C121" s="199" t="s">
        <v>105</v>
      </c>
      <c r="D121" s="199">
        <v>0</v>
      </c>
      <c r="E121" s="199">
        <v>0</v>
      </c>
      <c r="F121" s="199">
        <v>0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272">
        <v>0</v>
      </c>
    </row>
    <row r="122" spans="1:19" s="222" customFormat="1" ht="24.75" customHeight="1">
      <c r="A122" s="269"/>
      <c r="B122" s="270"/>
      <c r="C122" s="199" t="s">
        <v>106</v>
      </c>
      <c r="D122" s="199">
        <v>0</v>
      </c>
      <c r="E122" s="199">
        <v>0</v>
      </c>
      <c r="F122" s="199">
        <v>0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272">
        <v>0</v>
      </c>
    </row>
    <row r="123" spans="1:19" s="222" customFormat="1" ht="24.75" customHeight="1">
      <c r="A123" s="269"/>
      <c r="B123" s="270"/>
      <c r="C123" s="199" t="s">
        <v>102</v>
      </c>
      <c r="D123" s="199">
        <v>0</v>
      </c>
      <c r="E123" s="199">
        <v>0</v>
      </c>
      <c r="F123" s="199">
        <v>0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272">
        <v>0</v>
      </c>
    </row>
    <row r="124" spans="1:19" s="222" customFormat="1" ht="24.75" customHeight="1">
      <c r="A124" s="269"/>
      <c r="B124" s="270" t="s">
        <v>15</v>
      </c>
      <c r="C124" s="199" t="s">
        <v>105</v>
      </c>
      <c r="D124" s="199">
        <f>D115+D118+D121</f>
        <v>13</v>
      </c>
      <c r="E124" s="199">
        <f t="shared" ref="E124:S125" si="40">E115+E118+E121</f>
        <v>0</v>
      </c>
      <c r="F124" s="199">
        <f t="shared" si="40"/>
        <v>0</v>
      </c>
      <c r="G124" s="199">
        <f t="shared" si="40"/>
        <v>13</v>
      </c>
      <c r="H124" s="199">
        <f t="shared" si="40"/>
        <v>11</v>
      </c>
      <c r="I124" s="199">
        <f t="shared" si="40"/>
        <v>0</v>
      </c>
      <c r="J124" s="199">
        <f t="shared" si="40"/>
        <v>0</v>
      </c>
      <c r="K124" s="199">
        <f t="shared" si="40"/>
        <v>11</v>
      </c>
      <c r="L124" s="199">
        <f t="shared" si="40"/>
        <v>16</v>
      </c>
      <c r="M124" s="199">
        <f t="shared" si="40"/>
        <v>0</v>
      </c>
      <c r="N124" s="199">
        <f t="shared" si="40"/>
        <v>0</v>
      </c>
      <c r="O124" s="199">
        <f t="shared" si="40"/>
        <v>16</v>
      </c>
      <c r="P124" s="199">
        <f t="shared" si="40"/>
        <v>40</v>
      </c>
      <c r="Q124" s="199">
        <f t="shared" si="40"/>
        <v>0</v>
      </c>
      <c r="R124" s="199">
        <f t="shared" si="40"/>
        <v>0</v>
      </c>
      <c r="S124" s="272">
        <f t="shared" si="40"/>
        <v>40</v>
      </c>
    </row>
    <row r="125" spans="1:19" s="222" customFormat="1" ht="24.75" customHeight="1">
      <c r="A125" s="269"/>
      <c r="B125" s="270"/>
      <c r="C125" s="199" t="s">
        <v>106</v>
      </c>
      <c r="D125" s="199">
        <f>D116+D119+D122</f>
        <v>0</v>
      </c>
      <c r="E125" s="199">
        <f t="shared" si="40"/>
        <v>0</v>
      </c>
      <c r="F125" s="199">
        <f t="shared" si="40"/>
        <v>0</v>
      </c>
      <c r="G125" s="199">
        <f t="shared" si="40"/>
        <v>0</v>
      </c>
      <c r="H125" s="199">
        <f t="shared" si="40"/>
        <v>1</v>
      </c>
      <c r="I125" s="199">
        <f t="shared" si="40"/>
        <v>0</v>
      </c>
      <c r="J125" s="199">
        <f t="shared" si="40"/>
        <v>0</v>
      </c>
      <c r="K125" s="199">
        <f t="shared" si="40"/>
        <v>1</v>
      </c>
      <c r="L125" s="199">
        <f t="shared" si="40"/>
        <v>0</v>
      </c>
      <c r="M125" s="199">
        <f t="shared" si="40"/>
        <v>0</v>
      </c>
      <c r="N125" s="199">
        <f t="shared" si="40"/>
        <v>0</v>
      </c>
      <c r="O125" s="199">
        <f t="shared" si="40"/>
        <v>0</v>
      </c>
      <c r="P125" s="199">
        <f t="shared" si="40"/>
        <v>1</v>
      </c>
      <c r="Q125" s="199">
        <f t="shared" si="40"/>
        <v>0</v>
      </c>
      <c r="R125" s="199">
        <f t="shared" si="40"/>
        <v>0</v>
      </c>
      <c r="S125" s="272">
        <f t="shared" si="40"/>
        <v>1</v>
      </c>
    </row>
    <row r="126" spans="1:19" s="222" customFormat="1" ht="24.75" customHeight="1">
      <c r="A126" s="273"/>
      <c r="B126" s="274"/>
      <c r="C126" s="207" t="s">
        <v>102</v>
      </c>
      <c r="D126" s="207">
        <f>SUM(D124:D125)</f>
        <v>13</v>
      </c>
      <c r="E126" s="207">
        <f t="shared" ref="E126:S126" si="41">SUM(E124:E125)</f>
        <v>0</v>
      </c>
      <c r="F126" s="207">
        <f t="shared" si="41"/>
        <v>0</v>
      </c>
      <c r="G126" s="207">
        <f t="shared" si="41"/>
        <v>13</v>
      </c>
      <c r="H126" s="207">
        <f t="shared" si="41"/>
        <v>12</v>
      </c>
      <c r="I126" s="207">
        <f t="shared" si="41"/>
        <v>0</v>
      </c>
      <c r="J126" s="207">
        <f t="shared" si="41"/>
        <v>0</v>
      </c>
      <c r="K126" s="207">
        <f t="shared" si="41"/>
        <v>12</v>
      </c>
      <c r="L126" s="207">
        <f t="shared" si="41"/>
        <v>16</v>
      </c>
      <c r="M126" s="207">
        <f t="shared" si="41"/>
        <v>0</v>
      </c>
      <c r="N126" s="207">
        <f t="shared" si="41"/>
        <v>0</v>
      </c>
      <c r="O126" s="207">
        <f t="shared" si="41"/>
        <v>16</v>
      </c>
      <c r="P126" s="207">
        <f t="shared" si="41"/>
        <v>41</v>
      </c>
      <c r="Q126" s="207">
        <f t="shared" si="41"/>
        <v>0</v>
      </c>
      <c r="R126" s="207">
        <f t="shared" si="41"/>
        <v>0</v>
      </c>
      <c r="S126" s="275">
        <f t="shared" si="41"/>
        <v>41</v>
      </c>
    </row>
    <row r="127" spans="1:19" s="222" customFormat="1" ht="24.75" customHeight="1">
      <c r="A127" s="268" t="s">
        <v>34</v>
      </c>
      <c r="B127" s="205" t="s">
        <v>19</v>
      </c>
      <c r="C127" s="197" t="s">
        <v>105</v>
      </c>
      <c r="D127" s="197">
        <v>0</v>
      </c>
      <c r="E127" s="197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>
        <v>0</v>
      </c>
      <c r="O127" s="197">
        <v>0</v>
      </c>
      <c r="P127" s="197">
        <v>0</v>
      </c>
      <c r="Q127" s="197">
        <v>0</v>
      </c>
      <c r="R127" s="197">
        <v>0</v>
      </c>
      <c r="S127" s="197">
        <v>0</v>
      </c>
    </row>
    <row r="128" spans="1:19" s="222" customFormat="1" ht="24.75" customHeight="1">
      <c r="A128" s="269"/>
      <c r="B128" s="270"/>
      <c r="C128" s="199" t="s">
        <v>106</v>
      </c>
      <c r="D128" s="199">
        <v>0</v>
      </c>
      <c r="E128" s="199">
        <v>0</v>
      </c>
      <c r="F128" s="199">
        <v>0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</row>
    <row r="129" spans="1:19" s="222" customFormat="1" ht="24.75" customHeight="1">
      <c r="A129" s="269"/>
      <c r="B129" s="270"/>
      <c r="C129" s="199" t="s">
        <v>102</v>
      </c>
      <c r="D129" s="199">
        <v>0</v>
      </c>
      <c r="E129" s="199">
        <v>0</v>
      </c>
      <c r="F129" s="199">
        <v>0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</row>
    <row r="130" spans="1:19" s="222" customFormat="1" ht="24.75" customHeight="1">
      <c r="A130" s="269"/>
      <c r="B130" s="270" t="s">
        <v>23</v>
      </c>
      <c r="C130" s="199" t="s">
        <v>105</v>
      </c>
      <c r="D130" s="199">
        <v>84</v>
      </c>
      <c r="E130" s="199">
        <v>0</v>
      </c>
      <c r="F130" s="199">
        <v>0</v>
      </c>
      <c r="G130" s="199">
        <f>SUM(D130:F130)</f>
        <v>84</v>
      </c>
      <c r="H130" s="199">
        <v>84</v>
      </c>
      <c r="I130" s="199">
        <v>11</v>
      </c>
      <c r="J130" s="199">
        <v>0</v>
      </c>
      <c r="K130" s="199">
        <f>SUM(H130:J130)</f>
        <v>95</v>
      </c>
      <c r="L130" s="199">
        <v>438</v>
      </c>
      <c r="M130" s="199">
        <v>0</v>
      </c>
      <c r="N130" s="199">
        <v>26</v>
      </c>
      <c r="O130" s="199">
        <f>SUM(L130:N130)</f>
        <v>464</v>
      </c>
      <c r="P130" s="199">
        <f t="shared" ref="P130:R131" si="42">D130+H130+L130</f>
        <v>606</v>
      </c>
      <c r="Q130" s="199">
        <f t="shared" si="42"/>
        <v>11</v>
      </c>
      <c r="R130" s="199">
        <f t="shared" si="42"/>
        <v>26</v>
      </c>
      <c r="S130" s="199">
        <f>SUM(P130:R130)</f>
        <v>643</v>
      </c>
    </row>
    <row r="131" spans="1:19" s="222" customFormat="1" ht="24.75" customHeight="1">
      <c r="A131" s="269"/>
      <c r="B131" s="270"/>
      <c r="C131" s="199" t="s">
        <v>106</v>
      </c>
      <c r="D131" s="199">
        <v>0</v>
      </c>
      <c r="E131" s="199">
        <v>0</v>
      </c>
      <c r="F131" s="199">
        <v>0</v>
      </c>
      <c r="G131" s="199">
        <v>0</v>
      </c>
      <c r="H131" s="199">
        <v>18</v>
      </c>
      <c r="I131" s="199">
        <v>0</v>
      </c>
      <c r="J131" s="199">
        <v>1</v>
      </c>
      <c r="K131" s="199">
        <v>19</v>
      </c>
      <c r="L131" s="199">
        <v>13</v>
      </c>
      <c r="M131" s="199">
        <v>0</v>
      </c>
      <c r="N131" s="199">
        <v>0</v>
      </c>
      <c r="O131" s="199">
        <f>SUM(L131:N131)</f>
        <v>13</v>
      </c>
      <c r="P131" s="199">
        <f t="shared" si="42"/>
        <v>31</v>
      </c>
      <c r="Q131" s="199">
        <f t="shared" si="42"/>
        <v>0</v>
      </c>
      <c r="R131" s="199">
        <f t="shared" si="42"/>
        <v>1</v>
      </c>
      <c r="S131" s="199">
        <f>G131+K131+O131</f>
        <v>32</v>
      </c>
    </row>
    <row r="132" spans="1:19" s="222" customFormat="1" ht="24.75" customHeight="1">
      <c r="A132" s="269"/>
      <c r="B132" s="270"/>
      <c r="C132" s="199" t="s">
        <v>102</v>
      </c>
      <c r="D132" s="199">
        <f>SUM(D130:D131)</f>
        <v>84</v>
      </c>
      <c r="E132" s="199">
        <f t="shared" ref="E132:N132" si="43">SUM(E130:E131)</f>
        <v>0</v>
      </c>
      <c r="F132" s="199">
        <f t="shared" si="43"/>
        <v>0</v>
      </c>
      <c r="G132" s="199">
        <f t="shared" si="43"/>
        <v>84</v>
      </c>
      <c r="H132" s="199">
        <f t="shared" si="43"/>
        <v>102</v>
      </c>
      <c r="I132" s="199">
        <f t="shared" si="43"/>
        <v>11</v>
      </c>
      <c r="J132" s="199">
        <f t="shared" si="43"/>
        <v>1</v>
      </c>
      <c r="K132" s="199">
        <f t="shared" si="43"/>
        <v>114</v>
      </c>
      <c r="L132" s="199">
        <f t="shared" si="43"/>
        <v>451</v>
      </c>
      <c r="M132" s="199">
        <f t="shared" si="43"/>
        <v>0</v>
      </c>
      <c r="N132" s="199">
        <f t="shared" si="43"/>
        <v>26</v>
      </c>
      <c r="O132" s="199">
        <f>SUM(O130:O131)</f>
        <v>477</v>
      </c>
      <c r="P132" s="199">
        <f>SUM(P130:P131)</f>
        <v>637</v>
      </c>
      <c r="Q132" s="199">
        <f>SUM(Q130:Q131)</f>
        <v>11</v>
      </c>
      <c r="R132" s="199">
        <f>SUM(R130:R131)</f>
        <v>27</v>
      </c>
      <c r="S132" s="199">
        <f>SUM(S130:S131)</f>
        <v>675</v>
      </c>
    </row>
    <row r="133" spans="1:19" s="222" customFormat="1" ht="24.75" customHeight="1">
      <c r="A133" s="269"/>
      <c r="B133" s="270" t="s">
        <v>24</v>
      </c>
      <c r="C133" s="199" t="s">
        <v>105</v>
      </c>
      <c r="D133" s="199">
        <v>0</v>
      </c>
      <c r="E133" s="199">
        <v>0</v>
      </c>
      <c r="F133" s="199">
        <v>0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</row>
    <row r="134" spans="1:19" s="222" customFormat="1" ht="24.75" customHeight="1">
      <c r="A134" s="269"/>
      <c r="B134" s="270"/>
      <c r="C134" s="199" t="s">
        <v>106</v>
      </c>
      <c r="D134" s="199">
        <v>0</v>
      </c>
      <c r="E134" s="199">
        <v>0</v>
      </c>
      <c r="F134" s="199">
        <v>0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</row>
    <row r="135" spans="1:19" s="222" customFormat="1" ht="24.75" customHeight="1">
      <c r="A135" s="269"/>
      <c r="B135" s="270"/>
      <c r="C135" s="199" t="s">
        <v>102</v>
      </c>
      <c r="D135" s="199">
        <v>0</v>
      </c>
      <c r="E135" s="199">
        <v>0</v>
      </c>
      <c r="F135" s="199">
        <v>0</v>
      </c>
      <c r="G135" s="199">
        <v>0</v>
      </c>
      <c r="H135" s="199">
        <v>0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</row>
    <row r="136" spans="1:19" s="222" customFormat="1" ht="24.75" customHeight="1">
      <c r="A136" s="269"/>
      <c r="B136" s="270" t="s">
        <v>15</v>
      </c>
      <c r="C136" s="199" t="s">
        <v>105</v>
      </c>
      <c r="D136" s="199">
        <f>D127+D130+D133</f>
        <v>84</v>
      </c>
      <c r="E136" s="199">
        <f t="shared" ref="E136:S137" si="44">E127+E130+E133</f>
        <v>0</v>
      </c>
      <c r="F136" s="199">
        <f t="shared" si="44"/>
        <v>0</v>
      </c>
      <c r="G136" s="199">
        <f t="shared" si="44"/>
        <v>84</v>
      </c>
      <c r="H136" s="199">
        <f t="shared" si="44"/>
        <v>84</v>
      </c>
      <c r="I136" s="199">
        <f t="shared" si="44"/>
        <v>11</v>
      </c>
      <c r="J136" s="199">
        <f t="shared" si="44"/>
        <v>0</v>
      </c>
      <c r="K136" s="199">
        <f t="shared" si="44"/>
        <v>95</v>
      </c>
      <c r="L136" s="199">
        <f t="shared" si="44"/>
        <v>438</v>
      </c>
      <c r="M136" s="199">
        <f t="shared" si="44"/>
        <v>0</v>
      </c>
      <c r="N136" s="199">
        <f t="shared" si="44"/>
        <v>26</v>
      </c>
      <c r="O136" s="199">
        <f t="shared" si="44"/>
        <v>464</v>
      </c>
      <c r="P136" s="199">
        <f t="shared" si="44"/>
        <v>606</v>
      </c>
      <c r="Q136" s="199">
        <f t="shared" si="44"/>
        <v>11</v>
      </c>
      <c r="R136" s="199">
        <f t="shared" si="44"/>
        <v>26</v>
      </c>
      <c r="S136" s="199">
        <f t="shared" si="44"/>
        <v>643</v>
      </c>
    </row>
    <row r="137" spans="1:19" s="222" customFormat="1" ht="24.75" customHeight="1">
      <c r="A137" s="269"/>
      <c r="B137" s="270"/>
      <c r="C137" s="199" t="s">
        <v>106</v>
      </c>
      <c r="D137" s="199">
        <f>D128+D131+D134</f>
        <v>0</v>
      </c>
      <c r="E137" s="199">
        <f t="shared" si="44"/>
        <v>0</v>
      </c>
      <c r="F137" s="199">
        <f t="shared" si="44"/>
        <v>0</v>
      </c>
      <c r="G137" s="199">
        <f t="shared" si="44"/>
        <v>0</v>
      </c>
      <c r="H137" s="199">
        <f t="shared" si="44"/>
        <v>18</v>
      </c>
      <c r="I137" s="199">
        <f t="shared" si="44"/>
        <v>0</v>
      </c>
      <c r="J137" s="199">
        <f t="shared" si="44"/>
        <v>1</v>
      </c>
      <c r="K137" s="199">
        <f t="shared" si="44"/>
        <v>19</v>
      </c>
      <c r="L137" s="199">
        <f t="shared" si="44"/>
        <v>13</v>
      </c>
      <c r="M137" s="199">
        <f t="shared" si="44"/>
        <v>0</v>
      </c>
      <c r="N137" s="199">
        <f t="shared" si="44"/>
        <v>0</v>
      </c>
      <c r="O137" s="199">
        <f t="shared" si="44"/>
        <v>13</v>
      </c>
      <c r="P137" s="199">
        <f t="shared" si="44"/>
        <v>31</v>
      </c>
      <c r="Q137" s="199">
        <f t="shared" si="44"/>
        <v>0</v>
      </c>
      <c r="R137" s="199">
        <f t="shared" si="44"/>
        <v>1</v>
      </c>
      <c r="S137" s="199">
        <f t="shared" si="44"/>
        <v>32</v>
      </c>
    </row>
    <row r="138" spans="1:19" s="222" customFormat="1" ht="24.75" customHeight="1">
      <c r="A138" s="273"/>
      <c r="B138" s="274"/>
      <c r="C138" s="207" t="s">
        <v>102</v>
      </c>
      <c r="D138" s="207">
        <f>SUM(D136:D137)</f>
        <v>84</v>
      </c>
      <c r="E138" s="207">
        <f t="shared" ref="E138:S138" si="45">SUM(E136:E137)</f>
        <v>0</v>
      </c>
      <c r="F138" s="207">
        <f t="shared" si="45"/>
        <v>0</v>
      </c>
      <c r="G138" s="207">
        <f t="shared" si="45"/>
        <v>84</v>
      </c>
      <c r="H138" s="207">
        <f t="shared" si="45"/>
        <v>102</v>
      </c>
      <c r="I138" s="207">
        <f t="shared" si="45"/>
        <v>11</v>
      </c>
      <c r="J138" s="207">
        <f t="shared" si="45"/>
        <v>1</v>
      </c>
      <c r="K138" s="207">
        <f t="shared" si="45"/>
        <v>114</v>
      </c>
      <c r="L138" s="207">
        <f t="shared" si="45"/>
        <v>451</v>
      </c>
      <c r="M138" s="207">
        <f t="shared" si="45"/>
        <v>0</v>
      </c>
      <c r="N138" s="207">
        <f t="shared" si="45"/>
        <v>26</v>
      </c>
      <c r="O138" s="207">
        <f t="shared" si="45"/>
        <v>477</v>
      </c>
      <c r="P138" s="207">
        <f t="shared" si="45"/>
        <v>637</v>
      </c>
      <c r="Q138" s="207">
        <f t="shared" si="45"/>
        <v>11</v>
      </c>
      <c r="R138" s="207">
        <f t="shared" si="45"/>
        <v>27</v>
      </c>
      <c r="S138" s="207">
        <f t="shared" si="45"/>
        <v>675</v>
      </c>
    </row>
    <row r="139" spans="1:19" s="222" customFormat="1" ht="24.75" customHeight="1">
      <c r="A139" s="276" t="s">
        <v>107</v>
      </c>
      <c r="B139" s="277" t="s">
        <v>19</v>
      </c>
      <c r="C139" s="203" t="s">
        <v>105</v>
      </c>
      <c r="D139" s="203">
        <f>D7+D19+D31+D43+D55+D67+D79+D91+D103+D115+D127</f>
        <v>0</v>
      </c>
      <c r="E139" s="203">
        <f t="shared" ref="E139:S139" si="46">E7+E19+E31+E43+E55+E67+E79+E91+E103+E115+E127</f>
        <v>0</v>
      </c>
      <c r="F139" s="203">
        <f t="shared" si="46"/>
        <v>0</v>
      </c>
      <c r="G139" s="203">
        <f t="shared" si="46"/>
        <v>0</v>
      </c>
      <c r="H139" s="203">
        <f t="shared" si="46"/>
        <v>0</v>
      </c>
      <c r="I139" s="203">
        <f t="shared" si="46"/>
        <v>0</v>
      </c>
      <c r="J139" s="203">
        <f t="shared" si="46"/>
        <v>0</v>
      </c>
      <c r="K139" s="203">
        <f t="shared" si="46"/>
        <v>0</v>
      </c>
      <c r="L139" s="203">
        <f t="shared" si="46"/>
        <v>0</v>
      </c>
      <c r="M139" s="203">
        <f t="shared" si="46"/>
        <v>0</v>
      </c>
      <c r="N139" s="203">
        <f t="shared" si="46"/>
        <v>0</v>
      </c>
      <c r="O139" s="203">
        <f t="shared" si="46"/>
        <v>0</v>
      </c>
      <c r="P139" s="203">
        <f t="shared" si="46"/>
        <v>0</v>
      </c>
      <c r="Q139" s="203">
        <f t="shared" si="46"/>
        <v>0</v>
      </c>
      <c r="R139" s="203">
        <f t="shared" si="46"/>
        <v>0</v>
      </c>
      <c r="S139" s="203">
        <f t="shared" si="46"/>
        <v>0</v>
      </c>
    </row>
    <row r="140" spans="1:19" s="222" customFormat="1" ht="24.75" customHeight="1">
      <c r="A140" s="269"/>
      <c r="B140" s="270"/>
      <c r="C140" s="199" t="s">
        <v>106</v>
      </c>
      <c r="D140" s="199">
        <f t="shared" ref="D140:S147" si="47">D8+D20+D32+D44+D56+D68+D80+D92+D104+D116+D128</f>
        <v>0</v>
      </c>
      <c r="E140" s="199">
        <f t="shared" si="47"/>
        <v>0</v>
      </c>
      <c r="F140" s="199">
        <f t="shared" si="47"/>
        <v>0</v>
      </c>
      <c r="G140" s="199">
        <f t="shared" si="47"/>
        <v>0</v>
      </c>
      <c r="H140" s="199">
        <f t="shared" si="47"/>
        <v>0</v>
      </c>
      <c r="I140" s="199">
        <f t="shared" si="47"/>
        <v>0</v>
      </c>
      <c r="J140" s="199">
        <f t="shared" si="47"/>
        <v>0</v>
      </c>
      <c r="K140" s="199">
        <f t="shared" si="47"/>
        <v>0</v>
      </c>
      <c r="L140" s="199">
        <f t="shared" si="47"/>
        <v>0</v>
      </c>
      <c r="M140" s="199">
        <f t="shared" si="47"/>
        <v>0</v>
      </c>
      <c r="N140" s="199">
        <f t="shared" si="47"/>
        <v>0</v>
      </c>
      <c r="O140" s="199">
        <f t="shared" si="47"/>
        <v>0</v>
      </c>
      <c r="P140" s="199">
        <f t="shared" si="47"/>
        <v>0</v>
      </c>
      <c r="Q140" s="199">
        <f t="shared" si="47"/>
        <v>0</v>
      </c>
      <c r="R140" s="199">
        <f t="shared" si="47"/>
        <v>0</v>
      </c>
      <c r="S140" s="199">
        <f t="shared" si="47"/>
        <v>0</v>
      </c>
    </row>
    <row r="141" spans="1:19" s="222" customFormat="1" ht="24.75" customHeight="1">
      <c r="A141" s="269"/>
      <c r="B141" s="270"/>
      <c r="C141" s="199" t="s">
        <v>102</v>
      </c>
      <c r="D141" s="199">
        <f t="shared" si="47"/>
        <v>0</v>
      </c>
      <c r="E141" s="199">
        <f t="shared" si="47"/>
        <v>0</v>
      </c>
      <c r="F141" s="199">
        <f t="shared" si="47"/>
        <v>0</v>
      </c>
      <c r="G141" s="199">
        <f t="shared" si="47"/>
        <v>0</v>
      </c>
      <c r="H141" s="199">
        <f t="shared" si="47"/>
        <v>0</v>
      </c>
      <c r="I141" s="199">
        <f t="shared" si="47"/>
        <v>0</v>
      </c>
      <c r="J141" s="199">
        <f t="shared" si="47"/>
        <v>0</v>
      </c>
      <c r="K141" s="199">
        <f t="shared" si="47"/>
        <v>0</v>
      </c>
      <c r="L141" s="199">
        <f t="shared" si="47"/>
        <v>0</v>
      </c>
      <c r="M141" s="199">
        <f t="shared" si="47"/>
        <v>0</v>
      </c>
      <c r="N141" s="199">
        <f t="shared" si="47"/>
        <v>0</v>
      </c>
      <c r="O141" s="199">
        <f t="shared" si="47"/>
        <v>0</v>
      </c>
      <c r="P141" s="199">
        <f t="shared" si="47"/>
        <v>0</v>
      </c>
      <c r="Q141" s="199">
        <f t="shared" si="47"/>
        <v>0</v>
      </c>
      <c r="R141" s="199">
        <f t="shared" si="47"/>
        <v>0</v>
      </c>
      <c r="S141" s="199">
        <f t="shared" si="47"/>
        <v>0</v>
      </c>
    </row>
    <row r="142" spans="1:19" s="222" customFormat="1" ht="24.75" customHeight="1">
      <c r="A142" s="269"/>
      <c r="B142" s="270" t="s">
        <v>23</v>
      </c>
      <c r="C142" s="199" t="s">
        <v>105</v>
      </c>
      <c r="D142" s="199">
        <f t="shared" si="47"/>
        <v>1616</v>
      </c>
      <c r="E142" s="199">
        <f t="shared" si="47"/>
        <v>0</v>
      </c>
      <c r="F142" s="199">
        <f t="shared" si="47"/>
        <v>0</v>
      </c>
      <c r="G142" s="199">
        <f t="shared" si="47"/>
        <v>1616</v>
      </c>
      <c r="H142" s="199">
        <f t="shared" si="47"/>
        <v>1720</v>
      </c>
      <c r="I142" s="199">
        <f t="shared" si="47"/>
        <v>35</v>
      </c>
      <c r="J142" s="199">
        <f t="shared" si="47"/>
        <v>17</v>
      </c>
      <c r="K142" s="199">
        <f t="shared" si="47"/>
        <v>1772</v>
      </c>
      <c r="L142" s="199">
        <f t="shared" si="47"/>
        <v>3369</v>
      </c>
      <c r="M142" s="199">
        <f t="shared" si="47"/>
        <v>9</v>
      </c>
      <c r="N142" s="199">
        <f t="shared" si="47"/>
        <v>714</v>
      </c>
      <c r="O142" s="199">
        <f t="shared" si="47"/>
        <v>4092</v>
      </c>
      <c r="P142" s="199">
        <f t="shared" si="47"/>
        <v>6705</v>
      </c>
      <c r="Q142" s="199">
        <f t="shared" si="47"/>
        <v>44</v>
      </c>
      <c r="R142" s="199">
        <f t="shared" si="47"/>
        <v>731</v>
      </c>
      <c r="S142" s="199">
        <f t="shared" si="47"/>
        <v>7480</v>
      </c>
    </row>
    <row r="143" spans="1:19" s="222" customFormat="1" ht="24.75" customHeight="1">
      <c r="A143" s="269"/>
      <c r="B143" s="270"/>
      <c r="C143" s="199" t="s">
        <v>106</v>
      </c>
      <c r="D143" s="199">
        <f t="shared" si="47"/>
        <v>8</v>
      </c>
      <c r="E143" s="199">
        <f t="shared" si="47"/>
        <v>2</v>
      </c>
      <c r="F143" s="199">
        <f t="shared" si="47"/>
        <v>0</v>
      </c>
      <c r="G143" s="199">
        <f t="shared" si="47"/>
        <v>10</v>
      </c>
      <c r="H143" s="199">
        <f t="shared" si="47"/>
        <v>132</v>
      </c>
      <c r="I143" s="199">
        <f t="shared" si="47"/>
        <v>0</v>
      </c>
      <c r="J143" s="199">
        <f t="shared" si="47"/>
        <v>1</v>
      </c>
      <c r="K143" s="199">
        <f t="shared" si="47"/>
        <v>133</v>
      </c>
      <c r="L143" s="199">
        <f t="shared" si="47"/>
        <v>285</v>
      </c>
      <c r="M143" s="199">
        <f t="shared" si="47"/>
        <v>0</v>
      </c>
      <c r="N143" s="199">
        <f t="shared" si="47"/>
        <v>7</v>
      </c>
      <c r="O143" s="199">
        <f t="shared" si="47"/>
        <v>292</v>
      </c>
      <c r="P143" s="199">
        <f t="shared" si="47"/>
        <v>425</v>
      </c>
      <c r="Q143" s="199">
        <f t="shared" si="47"/>
        <v>2</v>
      </c>
      <c r="R143" s="199">
        <f t="shared" si="47"/>
        <v>8</v>
      </c>
      <c r="S143" s="199">
        <f t="shared" si="47"/>
        <v>435</v>
      </c>
    </row>
    <row r="144" spans="1:19" s="222" customFormat="1" ht="24.75" customHeight="1">
      <c r="A144" s="269"/>
      <c r="B144" s="270"/>
      <c r="C144" s="199" t="s">
        <v>102</v>
      </c>
      <c r="D144" s="199">
        <f t="shared" si="47"/>
        <v>1624</v>
      </c>
      <c r="E144" s="199">
        <f t="shared" si="47"/>
        <v>2</v>
      </c>
      <c r="F144" s="199">
        <f t="shared" si="47"/>
        <v>0</v>
      </c>
      <c r="G144" s="199">
        <f t="shared" si="47"/>
        <v>1626</v>
      </c>
      <c r="H144" s="199">
        <f t="shared" si="47"/>
        <v>1852</v>
      </c>
      <c r="I144" s="199">
        <f t="shared" si="47"/>
        <v>35</v>
      </c>
      <c r="J144" s="199">
        <f t="shared" si="47"/>
        <v>18</v>
      </c>
      <c r="K144" s="199">
        <f t="shared" si="47"/>
        <v>1905</v>
      </c>
      <c r="L144" s="199">
        <f t="shared" si="47"/>
        <v>3654</v>
      </c>
      <c r="M144" s="199">
        <f t="shared" si="47"/>
        <v>9</v>
      </c>
      <c r="N144" s="199">
        <f t="shared" si="47"/>
        <v>721</v>
      </c>
      <c r="O144" s="199">
        <f t="shared" si="47"/>
        <v>4384</v>
      </c>
      <c r="P144" s="199">
        <f t="shared" si="47"/>
        <v>7130</v>
      </c>
      <c r="Q144" s="199">
        <f t="shared" si="47"/>
        <v>46</v>
      </c>
      <c r="R144" s="199">
        <f t="shared" si="47"/>
        <v>739</v>
      </c>
      <c r="S144" s="199">
        <f t="shared" si="47"/>
        <v>7915</v>
      </c>
    </row>
    <row r="145" spans="1:21" s="222" customFormat="1" ht="24.75" customHeight="1">
      <c r="A145" s="269"/>
      <c r="B145" s="270" t="s">
        <v>24</v>
      </c>
      <c r="C145" s="199" t="s">
        <v>105</v>
      </c>
      <c r="D145" s="199">
        <f t="shared" si="47"/>
        <v>7</v>
      </c>
      <c r="E145" s="199">
        <f t="shared" si="47"/>
        <v>0</v>
      </c>
      <c r="F145" s="199">
        <f t="shared" si="47"/>
        <v>0</v>
      </c>
      <c r="G145" s="199">
        <f t="shared" si="47"/>
        <v>7</v>
      </c>
      <c r="H145" s="199">
        <f t="shared" si="47"/>
        <v>163</v>
      </c>
      <c r="I145" s="199">
        <f t="shared" si="47"/>
        <v>13</v>
      </c>
      <c r="J145" s="199">
        <f t="shared" si="47"/>
        <v>0</v>
      </c>
      <c r="K145" s="199">
        <f t="shared" si="47"/>
        <v>176</v>
      </c>
      <c r="L145" s="199">
        <f t="shared" si="47"/>
        <v>784</v>
      </c>
      <c r="M145" s="199">
        <f t="shared" si="47"/>
        <v>104</v>
      </c>
      <c r="N145" s="199">
        <f t="shared" si="47"/>
        <v>0</v>
      </c>
      <c r="O145" s="199">
        <f t="shared" si="47"/>
        <v>888</v>
      </c>
      <c r="P145" s="199">
        <f t="shared" si="47"/>
        <v>954</v>
      </c>
      <c r="Q145" s="199">
        <f t="shared" si="47"/>
        <v>117</v>
      </c>
      <c r="R145" s="199">
        <f t="shared" si="47"/>
        <v>0</v>
      </c>
      <c r="S145" s="199">
        <f t="shared" si="47"/>
        <v>1071</v>
      </c>
    </row>
    <row r="146" spans="1:21" s="222" customFormat="1" ht="24.75" customHeight="1">
      <c r="A146" s="269"/>
      <c r="B146" s="270"/>
      <c r="C146" s="199" t="s">
        <v>106</v>
      </c>
      <c r="D146" s="199">
        <f t="shared" si="47"/>
        <v>0</v>
      </c>
      <c r="E146" s="199">
        <f t="shared" si="47"/>
        <v>0</v>
      </c>
      <c r="F146" s="199">
        <f t="shared" si="47"/>
        <v>0</v>
      </c>
      <c r="G146" s="199">
        <f t="shared" si="47"/>
        <v>0</v>
      </c>
      <c r="H146" s="199">
        <f t="shared" si="47"/>
        <v>48</v>
      </c>
      <c r="I146" s="199">
        <f t="shared" si="47"/>
        <v>5</v>
      </c>
      <c r="J146" s="199">
        <f t="shared" si="47"/>
        <v>0</v>
      </c>
      <c r="K146" s="199">
        <f t="shared" si="47"/>
        <v>53</v>
      </c>
      <c r="L146" s="199">
        <f t="shared" si="47"/>
        <v>93</v>
      </c>
      <c r="M146" s="199">
        <f t="shared" si="47"/>
        <v>0</v>
      </c>
      <c r="N146" s="199">
        <f t="shared" si="47"/>
        <v>0</v>
      </c>
      <c r="O146" s="199">
        <f t="shared" si="47"/>
        <v>93</v>
      </c>
      <c r="P146" s="199">
        <f t="shared" si="47"/>
        <v>141</v>
      </c>
      <c r="Q146" s="199">
        <f t="shared" si="47"/>
        <v>5</v>
      </c>
      <c r="R146" s="199">
        <f t="shared" si="47"/>
        <v>0</v>
      </c>
      <c r="S146" s="199">
        <f t="shared" si="47"/>
        <v>146</v>
      </c>
    </row>
    <row r="147" spans="1:21" s="222" customFormat="1" ht="24.75" customHeight="1">
      <c r="A147" s="269"/>
      <c r="B147" s="270"/>
      <c r="C147" s="199" t="s">
        <v>102</v>
      </c>
      <c r="D147" s="199">
        <f t="shared" si="47"/>
        <v>7</v>
      </c>
      <c r="E147" s="199">
        <f t="shared" si="47"/>
        <v>0</v>
      </c>
      <c r="F147" s="199">
        <f t="shared" si="47"/>
        <v>0</v>
      </c>
      <c r="G147" s="199">
        <f t="shared" si="47"/>
        <v>7</v>
      </c>
      <c r="H147" s="199">
        <f t="shared" si="47"/>
        <v>211</v>
      </c>
      <c r="I147" s="199">
        <f t="shared" si="47"/>
        <v>18</v>
      </c>
      <c r="J147" s="199">
        <f t="shared" si="47"/>
        <v>0</v>
      </c>
      <c r="K147" s="199">
        <f t="shared" si="47"/>
        <v>229</v>
      </c>
      <c r="L147" s="199">
        <f t="shared" si="47"/>
        <v>877</v>
      </c>
      <c r="M147" s="199">
        <f t="shared" si="47"/>
        <v>104</v>
      </c>
      <c r="N147" s="199">
        <f t="shared" si="47"/>
        <v>0</v>
      </c>
      <c r="O147" s="199">
        <f t="shared" si="47"/>
        <v>981</v>
      </c>
      <c r="P147" s="199">
        <f t="shared" si="47"/>
        <v>1095</v>
      </c>
      <c r="Q147" s="199">
        <f t="shared" si="47"/>
        <v>122</v>
      </c>
      <c r="R147" s="199">
        <f t="shared" si="47"/>
        <v>0</v>
      </c>
      <c r="S147" s="199">
        <f t="shared" si="47"/>
        <v>1217</v>
      </c>
    </row>
    <row r="148" spans="1:21" s="222" customFormat="1" ht="24.75" customHeight="1">
      <c r="A148" s="269"/>
      <c r="B148" s="270" t="s">
        <v>15</v>
      </c>
      <c r="C148" s="199" t="s">
        <v>105</v>
      </c>
      <c r="D148" s="199">
        <f>D139+D142+D145</f>
        <v>1623</v>
      </c>
      <c r="E148" s="199">
        <f t="shared" ref="E148:S150" si="48">E139+E142+E145</f>
        <v>0</v>
      </c>
      <c r="F148" s="199">
        <f t="shared" si="48"/>
        <v>0</v>
      </c>
      <c r="G148" s="199">
        <f t="shared" si="48"/>
        <v>1623</v>
      </c>
      <c r="H148" s="199">
        <f t="shared" si="48"/>
        <v>1883</v>
      </c>
      <c r="I148" s="199">
        <f t="shared" si="48"/>
        <v>48</v>
      </c>
      <c r="J148" s="199">
        <f t="shared" si="48"/>
        <v>17</v>
      </c>
      <c r="K148" s="199">
        <f t="shared" si="48"/>
        <v>1948</v>
      </c>
      <c r="L148" s="199">
        <f t="shared" si="48"/>
        <v>4153</v>
      </c>
      <c r="M148" s="199">
        <f t="shared" si="48"/>
        <v>113</v>
      </c>
      <c r="N148" s="199">
        <f t="shared" si="48"/>
        <v>714</v>
      </c>
      <c r="O148" s="199">
        <f t="shared" si="48"/>
        <v>4980</v>
      </c>
      <c r="P148" s="199">
        <f t="shared" si="48"/>
        <v>7659</v>
      </c>
      <c r="Q148" s="199">
        <f t="shared" si="48"/>
        <v>161</v>
      </c>
      <c r="R148" s="199">
        <f t="shared" si="48"/>
        <v>731</v>
      </c>
      <c r="S148" s="199">
        <f t="shared" si="48"/>
        <v>8551</v>
      </c>
    </row>
    <row r="149" spans="1:21" s="222" customFormat="1" ht="24.75" customHeight="1">
      <c r="A149" s="269"/>
      <c r="B149" s="270"/>
      <c r="C149" s="199" t="s">
        <v>106</v>
      </c>
      <c r="D149" s="199">
        <f>D140+D143+D146</f>
        <v>8</v>
      </c>
      <c r="E149" s="199">
        <f t="shared" si="48"/>
        <v>2</v>
      </c>
      <c r="F149" s="199">
        <f t="shared" si="48"/>
        <v>0</v>
      </c>
      <c r="G149" s="199">
        <f t="shared" si="48"/>
        <v>10</v>
      </c>
      <c r="H149" s="199">
        <f t="shared" si="48"/>
        <v>180</v>
      </c>
      <c r="I149" s="199">
        <f t="shared" si="48"/>
        <v>5</v>
      </c>
      <c r="J149" s="199">
        <f t="shared" si="48"/>
        <v>1</v>
      </c>
      <c r="K149" s="199">
        <f t="shared" si="48"/>
        <v>186</v>
      </c>
      <c r="L149" s="199">
        <f t="shared" si="48"/>
        <v>378</v>
      </c>
      <c r="M149" s="199">
        <f t="shared" si="48"/>
        <v>0</v>
      </c>
      <c r="N149" s="199">
        <f t="shared" si="48"/>
        <v>7</v>
      </c>
      <c r="O149" s="199">
        <f t="shared" si="48"/>
        <v>385</v>
      </c>
      <c r="P149" s="199">
        <f t="shared" si="48"/>
        <v>566</v>
      </c>
      <c r="Q149" s="199">
        <f t="shared" si="48"/>
        <v>7</v>
      </c>
      <c r="R149" s="199">
        <f t="shared" si="48"/>
        <v>8</v>
      </c>
      <c r="S149" s="199">
        <f t="shared" si="48"/>
        <v>581</v>
      </c>
    </row>
    <row r="150" spans="1:21" s="222" customFormat="1" ht="24.75" customHeight="1" thickBot="1">
      <c r="A150" s="285"/>
      <c r="B150" s="286"/>
      <c r="C150" s="219" t="s">
        <v>102</v>
      </c>
      <c r="D150" s="219">
        <f>SUM(D148:D149)</f>
        <v>1631</v>
      </c>
      <c r="E150" s="219">
        <f>SUM(E148:E149)</f>
        <v>2</v>
      </c>
      <c r="F150" s="219">
        <f>SUM(F148:F149)</f>
        <v>0</v>
      </c>
      <c r="G150" s="219">
        <f t="shared" si="48"/>
        <v>1633</v>
      </c>
      <c r="H150" s="219">
        <f t="shared" si="48"/>
        <v>2063</v>
      </c>
      <c r="I150" s="219">
        <f t="shared" si="48"/>
        <v>53</v>
      </c>
      <c r="J150" s="219">
        <f t="shared" si="48"/>
        <v>18</v>
      </c>
      <c r="K150" s="219">
        <f t="shared" si="48"/>
        <v>2134</v>
      </c>
      <c r="L150" s="219">
        <f t="shared" si="48"/>
        <v>4531</v>
      </c>
      <c r="M150" s="219">
        <f t="shared" si="48"/>
        <v>113</v>
      </c>
      <c r="N150" s="219">
        <f t="shared" si="48"/>
        <v>721</v>
      </c>
      <c r="O150" s="219">
        <f t="shared" si="48"/>
        <v>5365</v>
      </c>
      <c r="P150" s="219">
        <f t="shared" si="48"/>
        <v>8225</v>
      </c>
      <c r="Q150" s="219">
        <f t="shared" si="48"/>
        <v>168</v>
      </c>
      <c r="R150" s="219">
        <f t="shared" si="48"/>
        <v>739</v>
      </c>
      <c r="S150" s="219">
        <f t="shared" si="48"/>
        <v>9132</v>
      </c>
    </row>
    <row r="151" spans="1:21" ht="24.75" customHeight="1" thickTop="1"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8"/>
      <c r="Q151" s="289"/>
      <c r="R151" s="289"/>
      <c r="S151" s="288"/>
      <c r="U151" s="290"/>
    </row>
    <row r="152" spans="1:21" ht="24.75" customHeight="1"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91"/>
      <c r="S152" s="291"/>
    </row>
    <row r="153" spans="1:21" ht="24.75" customHeight="1"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Q153" s="209"/>
      <c r="R153" s="287"/>
      <c r="S153" s="292"/>
    </row>
    <row r="154" spans="1:21" ht="24.75" customHeight="1"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09"/>
      <c r="Q154" s="209"/>
      <c r="R154" s="287"/>
    </row>
    <row r="155" spans="1:21" ht="24.75" customHeight="1"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93"/>
    </row>
    <row r="156" spans="1:21" ht="24.75" customHeight="1"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</row>
    <row r="157" spans="1:21" ht="24.75" customHeight="1"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</row>
    <row r="158" spans="1:21" ht="24.75" customHeight="1"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</row>
    <row r="159" spans="1:21" ht="24.75" customHeight="1"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</row>
    <row r="160" spans="1:21" ht="24.75" customHeight="1"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</row>
    <row r="161" spans="4:19" ht="24.75" customHeight="1"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</row>
    <row r="162" spans="4:19" ht="24.75" customHeight="1"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</row>
    <row r="163" spans="4:19" ht="24.75" customHeight="1"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</row>
    <row r="164" spans="4:19" ht="24.75" customHeight="1"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</row>
    <row r="165" spans="4:19" ht="24.75" customHeight="1"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</row>
    <row r="166" spans="4:19" ht="24.75" customHeight="1"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</row>
    <row r="167" spans="4:19" ht="24.75" customHeight="1"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</row>
    <row r="168" spans="4:19" ht="24.75" customHeight="1"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</row>
    <row r="169" spans="4:19" ht="24.75" customHeight="1"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</row>
    <row r="170" spans="4:19" ht="24.75" customHeight="1"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</row>
    <row r="171" spans="4:19" ht="24.75" customHeight="1"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</row>
    <row r="172" spans="4:19" ht="24.75" customHeight="1"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</row>
    <row r="173" spans="4:19" ht="24.75" customHeight="1"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</row>
    <row r="174" spans="4:19" ht="24.75" customHeight="1"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</row>
    <row r="175" spans="4:19" ht="24.75" customHeight="1"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</row>
    <row r="176" spans="4:19" ht="24.75" customHeight="1"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</row>
    <row r="177" spans="4:18" ht="24.75" customHeight="1"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</row>
    <row r="178" spans="4:18" ht="24.75" customHeight="1"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</row>
    <row r="179" spans="4:18" ht="24.75" customHeight="1"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</row>
    <row r="180" spans="4:18" ht="24.75" customHeight="1"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</row>
    <row r="181" spans="4:18" ht="24.75" customHeight="1"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</row>
    <row r="182" spans="4:18" ht="24.75" customHeight="1"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</row>
    <row r="183" spans="4:18" ht="24.75" customHeight="1"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</row>
    <row r="184" spans="4:18" ht="24.75" customHeight="1"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</row>
    <row r="185" spans="4:18" ht="24.75" customHeight="1"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</row>
    <row r="186" spans="4:18" ht="24.75" customHeight="1"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</row>
    <row r="187" spans="4:18" ht="24.75" customHeight="1"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</row>
    <row r="188" spans="4:18" ht="24.75" customHeight="1"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</row>
    <row r="189" spans="4:18" ht="24.75" customHeight="1"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</row>
    <row r="190" spans="4:18" ht="24.75" customHeight="1"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</row>
    <row r="191" spans="4:18" ht="24.75" customHeight="1"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</row>
    <row r="192" spans="4:18" ht="24.75" customHeight="1"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</row>
    <row r="193" spans="4:18" ht="24.75" customHeight="1"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</row>
    <row r="194" spans="4:18" ht="24.75" customHeight="1"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</row>
    <row r="195" spans="4:18" ht="24.75" customHeight="1"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</row>
    <row r="196" spans="4:18" ht="24.75" customHeight="1"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</row>
    <row r="197" spans="4:18" ht="24.75" customHeight="1"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</row>
    <row r="198" spans="4:18" ht="24.75" customHeight="1"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</row>
    <row r="199" spans="4:18" ht="24.75" customHeight="1"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</row>
    <row r="200" spans="4:18" ht="24.75" customHeight="1"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</row>
    <row r="201" spans="4:18" ht="24.75" customHeight="1"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</row>
    <row r="202" spans="4:18" ht="24.75" customHeight="1"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</row>
    <row r="203" spans="4:18" ht="24.75" customHeight="1"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</row>
    <row r="204" spans="4:18" ht="24.75" customHeight="1"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</row>
    <row r="205" spans="4:18" ht="24.75" customHeight="1"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</row>
    <row r="206" spans="4:18" ht="24.75" customHeight="1"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</row>
    <row r="207" spans="4:18" ht="24.75" customHeight="1"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</row>
    <row r="208" spans="4:18" ht="24.75" customHeight="1"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</row>
    <row r="209" spans="4:18" ht="24.75" customHeight="1"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</row>
    <row r="210" spans="4:18" ht="24.75" customHeight="1"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</row>
    <row r="211" spans="4:18" ht="24.75" customHeight="1"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</row>
    <row r="212" spans="4:18" ht="24.75" customHeight="1"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</row>
    <row r="213" spans="4:18" ht="24.75" customHeight="1"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</row>
    <row r="214" spans="4:18" ht="24.75" customHeight="1"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</row>
    <row r="215" spans="4:18" ht="24.75" customHeight="1"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</row>
    <row r="216" spans="4:18" ht="24.75" customHeight="1"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</row>
    <row r="217" spans="4:18" ht="24.75" customHeight="1"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</row>
    <row r="218" spans="4:18" ht="24.75" customHeight="1"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</row>
    <row r="219" spans="4:18" ht="24.75" customHeight="1"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</row>
    <row r="220" spans="4:18" ht="24.75" customHeight="1"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</row>
    <row r="221" spans="4:18" ht="24.75" customHeight="1"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</row>
    <row r="222" spans="4:18" ht="24.75" customHeight="1"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</row>
    <row r="223" spans="4:18" ht="24.75" customHeight="1"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</row>
    <row r="224" spans="4:18" ht="24.75" customHeight="1"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</row>
    <row r="225" spans="4:18" ht="24.75" customHeight="1"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</row>
    <row r="226" spans="4:18" ht="24.75" customHeight="1"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</row>
    <row r="227" spans="4:18" ht="24.75" customHeight="1"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</row>
    <row r="228" spans="4:18" ht="24.75" customHeight="1"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</row>
    <row r="229" spans="4:18" ht="24.75" customHeight="1"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</row>
    <row r="230" spans="4:18" ht="24.75" customHeight="1"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</row>
    <row r="231" spans="4:18" ht="24.75" customHeight="1"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</row>
    <row r="232" spans="4:18" ht="24.75" customHeight="1"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</row>
    <row r="233" spans="4:18" ht="24.75" customHeight="1"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</row>
    <row r="234" spans="4:18" ht="24.75" customHeight="1"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</row>
    <row r="235" spans="4:18" ht="24.75" customHeight="1"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</row>
    <row r="236" spans="4:18" ht="24.75" customHeight="1"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</row>
    <row r="237" spans="4:18" ht="24.75" customHeight="1"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</row>
    <row r="238" spans="4:18" ht="24.75" customHeight="1"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</row>
    <row r="239" spans="4:18" ht="24.75" customHeight="1"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</row>
    <row r="240" spans="4:18" ht="24.75" customHeight="1"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</row>
    <row r="241" spans="4:18" ht="24.75" customHeight="1"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</row>
    <row r="242" spans="4:18" ht="24.75" customHeight="1"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</row>
    <row r="243" spans="4:18" ht="24.75" customHeight="1"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</row>
    <row r="244" spans="4:18" ht="24.75" customHeight="1"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</row>
    <row r="245" spans="4:18" ht="24.75" customHeight="1"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</row>
    <row r="246" spans="4:18" ht="24.75" customHeight="1"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</row>
    <row r="247" spans="4:18" ht="24.75" customHeight="1"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</row>
    <row r="248" spans="4:18" ht="24.75" customHeight="1"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</row>
    <row r="249" spans="4:18" ht="24.75" customHeight="1"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</row>
    <row r="250" spans="4:18" ht="24.75" customHeight="1"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</row>
    <row r="251" spans="4:18" ht="24.75" customHeight="1"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</row>
    <row r="252" spans="4:18" ht="24.75" customHeight="1"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</row>
    <row r="253" spans="4:18" ht="24.75" customHeight="1"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</row>
    <row r="254" spans="4:18" ht="24.75" customHeight="1"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</row>
    <row r="255" spans="4:18" ht="24.75" customHeight="1"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</row>
    <row r="256" spans="4:18" ht="24.75" customHeight="1"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</row>
    <row r="257" spans="4:18" ht="24.75" customHeight="1"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</row>
    <row r="258" spans="4:18" ht="24.75" customHeight="1"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</row>
    <row r="259" spans="4:18" ht="24.75" customHeight="1"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</row>
    <row r="260" spans="4:18" ht="24.75" customHeight="1"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</row>
    <row r="261" spans="4:18" ht="24.75" customHeight="1"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</row>
    <row r="262" spans="4:18" ht="24.75" customHeight="1"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</row>
    <row r="263" spans="4:18" ht="24.75" customHeight="1"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</row>
    <row r="264" spans="4:18" ht="24.75" customHeight="1"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</row>
    <row r="265" spans="4:18" ht="24.75" customHeight="1"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</row>
    <row r="266" spans="4:18" ht="24.75" customHeight="1"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</row>
    <row r="267" spans="4:18" ht="24.75" customHeight="1"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</row>
    <row r="268" spans="4:18" ht="24.75" customHeight="1"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</row>
    <row r="269" spans="4:18" ht="24.75" customHeight="1"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</row>
    <row r="270" spans="4:18" ht="24.75" customHeight="1"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</row>
    <row r="271" spans="4:18" ht="24.75" customHeight="1"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</row>
    <row r="272" spans="4:18" ht="24.75" customHeight="1"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</row>
    <row r="273" spans="4:18" ht="24.75" customHeight="1"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</row>
    <row r="274" spans="4:18" ht="24.75" customHeight="1"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</row>
    <row r="275" spans="4:18" ht="24.75" customHeight="1"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</row>
    <row r="276" spans="4:18" ht="24.75" customHeight="1"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</row>
    <row r="277" spans="4:18" ht="24.75" customHeight="1"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</row>
    <row r="278" spans="4:18" ht="24.75" customHeight="1"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</row>
    <row r="279" spans="4:18" ht="24.75" customHeight="1"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</row>
    <row r="280" spans="4:18" ht="24.75" customHeight="1"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</row>
    <row r="281" spans="4:18" ht="24.75" customHeight="1"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</row>
    <row r="282" spans="4:18" ht="24.75" customHeight="1"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</row>
    <row r="283" spans="4:18" ht="24.75" customHeight="1"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</row>
    <row r="284" spans="4:18" ht="24.75" customHeight="1"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</row>
    <row r="285" spans="4:18" ht="24.75" customHeight="1"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</row>
    <row r="286" spans="4:18" ht="24.75" customHeight="1"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</row>
    <row r="287" spans="4:18" ht="24.75" customHeight="1"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</row>
    <row r="288" spans="4:18" ht="24.75" customHeight="1"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</row>
    <row r="289" spans="4:18" ht="24.75" customHeight="1"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</row>
    <row r="290" spans="4:18" ht="24.75" customHeight="1"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</row>
    <row r="291" spans="4:18" ht="24.75" customHeight="1"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</row>
    <row r="292" spans="4:18" ht="24.75" customHeight="1"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</row>
    <row r="293" spans="4:18" ht="24.75" customHeight="1"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</row>
    <row r="294" spans="4:18" ht="24.75" customHeight="1"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</row>
    <row r="295" spans="4:18" ht="24.75" customHeight="1"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</row>
    <row r="296" spans="4:18" ht="24.75" customHeight="1"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</row>
    <row r="297" spans="4:18" ht="24.75" customHeight="1"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</row>
    <row r="298" spans="4:18" ht="24.75" customHeight="1"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</row>
    <row r="299" spans="4:18" ht="24.75" customHeight="1"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</row>
    <row r="300" spans="4:18" ht="24.75" customHeight="1"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</row>
    <row r="301" spans="4:18" ht="24.75" customHeight="1"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</row>
    <row r="302" spans="4:18" ht="24.75" customHeight="1"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</row>
    <row r="303" spans="4:18" ht="24.75" customHeight="1"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</row>
    <row r="304" spans="4:18" ht="24.75" customHeight="1"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</row>
    <row r="305" spans="4:18" ht="24.75" customHeight="1"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</row>
    <row r="306" spans="4:18" ht="24.75" customHeight="1"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</row>
    <row r="307" spans="4:18" ht="24.75" customHeight="1"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</row>
    <row r="308" spans="4:18" ht="24.75" customHeight="1"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</row>
    <row r="309" spans="4:18" ht="24.75" customHeight="1"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</row>
    <row r="310" spans="4:18" ht="24.75" customHeight="1"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</row>
    <row r="311" spans="4:18" ht="24.75" customHeight="1"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</row>
    <row r="312" spans="4:18" ht="24.75" customHeight="1"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</row>
    <row r="313" spans="4:18" ht="24.75" customHeight="1"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</row>
    <row r="314" spans="4:18" ht="24.75" customHeight="1"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</row>
    <row r="315" spans="4:18" ht="24.75" customHeight="1"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</row>
    <row r="316" spans="4:18" ht="24.75" customHeight="1"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</row>
    <row r="317" spans="4:18" ht="24.75" customHeight="1"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</row>
    <row r="318" spans="4:18" ht="24.75" customHeight="1"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</row>
    <row r="319" spans="4:18" ht="24.75" customHeight="1"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</row>
    <row r="320" spans="4:18" ht="24.75" customHeight="1"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</row>
    <row r="321" spans="4:18" ht="24.75" customHeight="1"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</row>
    <row r="322" spans="4:18" ht="24.75" customHeight="1"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</row>
    <row r="323" spans="4:18" ht="24.75" customHeight="1"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</row>
    <row r="324" spans="4:18" ht="24.75" customHeight="1"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</row>
    <row r="325" spans="4:18" ht="24.75" customHeight="1"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</row>
    <row r="326" spans="4:18" ht="24.75" customHeight="1"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</row>
    <row r="327" spans="4:18" ht="24.75" customHeight="1"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</row>
    <row r="328" spans="4:18" ht="24.75" customHeight="1"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</row>
    <row r="329" spans="4:18" ht="24.75" customHeight="1"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</row>
    <row r="330" spans="4:18" ht="24.75" customHeight="1"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</row>
    <row r="331" spans="4:18" ht="24.75" customHeight="1"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</row>
    <row r="332" spans="4:18" ht="24.75" customHeight="1"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</row>
    <row r="333" spans="4:18" ht="24.75" customHeight="1"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</row>
    <row r="334" spans="4:18" ht="24.75" customHeight="1"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</row>
    <row r="335" spans="4:18" ht="24.75" customHeight="1"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</row>
    <row r="336" spans="4:18" ht="24.75" customHeight="1"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</row>
    <row r="337" spans="4:18" ht="24.75" customHeight="1"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</row>
    <row r="338" spans="4:18" ht="24.75" customHeight="1"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</row>
    <row r="339" spans="4:18" ht="24.75" customHeight="1"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</row>
    <row r="340" spans="4:18" ht="24.75" customHeight="1"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</row>
    <row r="341" spans="4:18" ht="24.75" customHeight="1"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</row>
    <row r="342" spans="4:18" ht="24.75" customHeight="1"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</row>
    <row r="343" spans="4:18" ht="24.75" customHeight="1"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</row>
    <row r="344" spans="4:18" ht="24.75" customHeight="1"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</row>
    <row r="345" spans="4:18" ht="24.75" customHeight="1"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</row>
    <row r="346" spans="4:18" ht="24.75" customHeight="1"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</row>
    <row r="347" spans="4:18" ht="24.75" customHeight="1"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</row>
    <row r="348" spans="4:18" ht="24.75" customHeight="1"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</row>
    <row r="349" spans="4:18" ht="24.75" customHeight="1"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</row>
    <row r="350" spans="4:18" ht="24.75" customHeight="1"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</row>
    <row r="351" spans="4:18" ht="24.75" customHeight="1"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</row>
    <row r="352" spans="4:18" ht="24.75" customHeight="1"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</row>
    <row r="353" spans="4:18" ht="24.75" customHeight="1"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</row>
    <row r="354" spans="4:18" ht="24.75" customHeight="1"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</row>
    <row r="355" spans="4:18" ht="24.75" customHeight="1"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</row>
    <row r="356" spans="4:18" ht="24.75" customHeight="1"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</row>
    <row r="357" spans="4:18" ht="24.75" customHeight="1"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</row>
    <row r="358" spans="4:18" ht="24.75" customHeight="1"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</row>
    <row r="359" spans="4:18" ht="24.75" customHeight="1"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</row>
    <row r="360" spans="4:18" ht="24.75" customHeight="1"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</row>
    <row r="361" spans="4:18" ht="24.75" customHeight="1"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</row>
    <row r="362" spans="4:18" ht="24.75" customHeight="1"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</row>
    <row r="363" spans="4:18" ht="24.75" customHeight="1"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</row>
    <row r="364" spans="4:18" ht="24.75" customHeight="1"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</row>
    <row r="365" spans="4:18" ht="24.75" customHeight="1"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</row>
    <row r="366" spans="4:18" ht="24.75" customHeight="1"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</row>
    <row r="367" spans="4:18" ht="24.75" customHeight="1"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</row>
    <row r="368" spans="4:18" ht="24.75" customHeight="1"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</row>
    <row r="369" spans="4:18" ht="24.75" customHeight="1"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</row>
    <row r="370" spans="4:18" ht="24.75" customHeight="1"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</row>
    <row r="371" spans="4:18" ht="24.75" customHeight="1"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</row>
    <row r="372" spans="4:18" ht="24.75" customHeight="1"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</row>
    <row r="373" spans="4:18" ht="24.75" customHeight="1"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</row>
    <row r="374" spans="4:18" ht="24.75" customHeight="1"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</row>
    <row r="375" spans="4:18" ht="24.75" customHeight="1"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</row>
    <row r="376" spans="4:18" ht="24.75" customHeight="1"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</row>
    <row r="377" spans="4:18" ht="24.75" customHeight="1"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</row>
    <row r="378" spans="4:18" ht="24.75" customHeight="1"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</row>
    <row r="379" spans="4:18" ht="24.75" customHeight="1"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</row>
    <row r="380" spans="4:18" ht="24.75" customHeight="1"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</row>
    <row r="381" spans="4:18" ht="24.75" customHeight="1"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</row>
    <row r="382" spans="4:18" ht="24.75" customHeight="1"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</row>
    <row r="383" spans="4:18" ht="24.75" customHeight="1"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</row>
    <row r="384" spans="4:18" ht="24.75" customHeight="1"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</row>
    <row r="385" spans="4:18" ht="24.75" customHeight="1"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</row>
    <row r="386" spans="4:18" ht="24.75" customHeight="1"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</row>
    <row r="387" spans="4:18" ht="24.75" customHeight="1"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</row>
    <row r="388" spans="4:18" ht="24.75" customHeight="1"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</row>
    <row r="389" spans="4:18" ht="24.75" customHeight="1"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</row>
    <row r="390" spans="4:18" ht="24.75" customHeight="1"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</row>
    <row r="391" spans="4:18" ht="24.75" customHeight="1"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</row>
    <row r="392" spans="4:18" ht="24.75" customHeight="1"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</row>
    <row r="393" spans="4:18" ht="24.75" customHeight="1"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</row>
    <row r="394" spans="4:18" ht="24.75" customHeight="1"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</row>
    <row r="395" spans="4:18" ht="24.75" customHeight="1"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</row>
    <row r="396" spans="4:18" ht="24.75" customHeight="1"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</row>
    <row r="397" spans="4:18" ht="24.75" customHeight="1"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</row>
    <row r="398" spans="4:18" ht="24.75" customHeight="1"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</row>
    <row r="399" spans="4:18" ht="24.75" customHeight="1"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</row>
    <row r="400" spans="4:18" ht="24.75" customHeight="1"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</row>
    <row r="401" spans="4:18" ht="24.75" customHeight="1"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</row>
    <row r="402" spans="4:18" ht="24.75" customHeight="1"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</row>
    <row r="403" spans="4:18" ht="24.75" customHeight="1"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</row>
    <row r="404" spans="4:18" ht="24.75" customHeight="1"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</row>
    <row r="405" spans="4:18" ht="24.75" customHeight="1"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</row>
    <row r="406" spans="4:18" ht="24.75" customHeight="1"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</row>
    <row r="407" spans="4:18" ht="24.75" customHeight="1"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</row>
    <row r="408" spans="4:18" ht="24.75" customHeight="1"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</row>
    <row r="409" spans="4:18" ht="24.75" customHeight="1"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</row>
    <row r="410" spans="4:18" ht="24.75" customHeight="1"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</row>
    <row r="411" spans="4:18" ht="24.75" customHeight="1"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</row>
    <row r="412" spans="4:18" ht="24.75" customHeight="1"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</row>
    <row r="413" spans="4:18" ht="24.75" customHeight="1"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</row>
    <row r="414" spans="4:18" ht="24.75" customHeight="1"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</row>
    <row r="415" spans="4:18" ht="24.75" customHeight="1"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</row>
    <row r="416" spans="4:18" ht="24.75" customHeight="1"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</row>
    <row r="417" spans="4:18" ht="24.75" customHeight="1"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</row>
    <row r="418" spans="4:18" ht="24.75" customHeight="1"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</row>
    <row r="419" spans="4:18" ht="24.75" customHeight="1"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</row>
    <row r="420" spans="4:18" ht="24.75" customHeight="1"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</row>
    <row r="421" spans="4:18" ht="24.75" customHeight="1"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</row>
    <row r="422" spans="4:18" ht="24.75" customHeight="1"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</row>
    <row r="423" spans="4:18" ht="24.75" customHeight="1"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</row>
    <row r="424" spans="4:18" ht="24.75" customHeight="1"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</row>
    <row r="425" spans="4:18" ht="24.75" customHeight="1"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</row>
    <row r="426" spans="4:18" ht="24.75" customHeight="1"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</row>
    <row r="427" spans="4:18" ht="24.75" customHeight="1"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</row>
    <row r="428" spans="4:18" ht="24.75" customHeight="1"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</row>
    <row r="429" spans="4:18" ht="24.75" customHeight="1"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</row>
    <row r="430" spans="4:18" ht="24.75" customHeight="1"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</row>
    <row r="431" spans="4:18" ht="24.75" customHeight="1"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</row>
    <row r="432" spans="4:18" ht="24.75" customHeight="1"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</row>
    <row r="433" spans="4:18" ht="24.75" customHeight="1"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</row>
    <row r="434" spans="4:18" ht="24.75" customHeight="1"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</row>
    <row r="435" spans="4:18" ht="24.75" customHeight="1"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</row>
    <row r="436" spans="4:18" ht="24.75" customHeight="1"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</row>
    <row r="437" spans="4:18" ht="24.75" customHeight="1"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</row>
    <row r="438" spans="4:18" ht="24.75" customHeight="1"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</row>
    <row r="439" spans="4:18" ht="24.75" customHeight="1"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</row>
    <row r="440" spans="4:18" ht="24.75" customHeight="1"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</row>
    <row r="441" spans="4:18" ht="24.75" customHeight="1"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</row>
    <row r="442" spans="4:18" ht="24.75" customHeight="1"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</row>
    <row r="443" spans="4:18" ht="24.75" customHeight="1"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</row>
    <row r="444" spans="4:18" ht="24.75" customHeight="1"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</row>
    <row r="445" spans="4:18" ht="24.75" customHeight="1"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</row>
    <row r="446" spans="4:18" ht="24.75" customHeight="1"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</row>
    <row r="447" spans="4:18" ht="24.75" customHeight="1"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</row>
    <row r="448" spans="4:18" ht="24.75" customHeight="1"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</row>
    <row r="449" spans="4:18" ht="24.75" customHeight="1"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</row>
    <row r="450" spans="4:18" ht="24.75" customHeight="1"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</row>
    <row r="451" spans="4:18" ht="24.75" customHeight="1"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</row>
    <row r="452" spans="4:18" ht="24.75" customHeight="1"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</row>
    <row r="453" spans="4:18" ht="24.75" customHeight="1"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</row>
    <row r="454" spans="4:18" ht="24.75" customHeight="1"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</row>
    <row r="455" spans="4:18" ht="24.75" customHeight="1"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</row>
    <row r="456" spans="4:18" ht="24.75" customHeight="1"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</row>
    <row r="457" spans="4:18" ht="24.75" customHeight="1"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</row>
    <row r="458" spans="4:18" ht="24.75" customHeight="1"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</row>
    <row r="459" spans="4:18" ht="24.75" customHeight="1"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</row>
    <row r="460" spans="4:18" ht="24.75" customHeight="1"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</row>
    <row r="461" spans="4:18" ht="24.75" customHeight="1"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</row>
    <row r="462" spans="4:18" ht="24.75" customHeight="1"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</row>
    <row r="463" spans="4:18" ht="24.75" customHeight="1"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</row>
    <row r="464" spans="4:18" ht="24.75" customHeight="1"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</row>
    <row r="465" spans="4:18" ht="24.75" customHeight="1"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</row>
    <row r="466" spans="4:18" ht="24.75" customHeight="1"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</row>
    <row r="467" spans="4:18" ht="24.75" customHeight="1"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</row>
    <row r="468" spans="4:18" ht="24.75" customHeight="1"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</row>
    <row r="469" spans="4:18" ht="24.75" customHeight="1"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</row>
    <row r="470" spans="4:18" ht="24.75" customHeight="1"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</row>
    <row r="471" spans="4:18" ht="24.75" customHeight="1"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</row>
    <row r="472" spans="4:18" ht="24.75" customHeight="1"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</row>
    <row r="473" spans="4:18" ht="24.75" customHeight="1"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</row>
    <row r="474" spans="4:18" ht="24.75" customHeight="1"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</row>
    <row r="475" spans="4:18" ht="24.75" customHeight="1"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</row>
    <row r="476" spans="4:18" ht="24.75" customHeight="1"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</row>
    <row r="477" spans="4:18" ht="24.75" customHeight="1"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</row>
    <row r="478" spans="4:18" ht="24.75" customHeight="1"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</row>
    <row r="479" spans="4:18" ht="24.75" customHeight="1"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</row>
    <row r="480" spans="4:18" ht="24.75" customHeight="1"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</row>
    <row r="481" spans="4:18" ht="24.75" customHeight="1"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</row>
    <row r="482" spans="4:18" ht="24.75" customHeight="1"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</row>
    <row r="483" spans="4:18" ht="24.75" customHeight="1"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</row>
    <row r="484" spans="4:18" ht="24.75" customHeight="1"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</row>
    <row r="485" spans="4:18" ht="24.75" customHeight="1"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</row>
    <row r="486" spans="4:18" ht="24.75" customHeight="1"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</row>
    <row r="487" spans="4:18" ht="24.75" customHeight="1"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</row>
    <row r="488" spans="4:18" ht="24.75" customHeight="1"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</row>
    <row r="489" spans="4:18" ht="24.75" customHeight="1"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</row>
    <row r="490" spans="4:18" ht="24.75" customHeight="1"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</row>
    <row r="491" spans="4:18" ht="24.75" customHeight="1"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</row>
    <row r="492" spans="4:18" ht="24.75" customHeight="1"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</row>
    <row r="493" spans="4:18" ht="24.75" customHeight="1"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</row>
    <row r="494" spans="4:18" ht="24.75" customHeight="1"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</row>
    <row r="495" spans="4:18" ht="24.75" customHeight="1"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</row>
    <row r="496" spans="4:18" ht="24.75" customHeight="1"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</row>
    <row r="497" spans="4:18" ht="24.75" customHeight="1"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</row>
    <row r="498" spans="4:18" ht="24.75" customHeight="1"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</row>
    <row r="499" spans="4:18" ht="24.75" customHeight="1"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</row>
    <row r="500" spans="4:18" ht="24.75" customHeight="1"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</row>
    <row r="501" spans="4:18" ht="24.75" customHeight="1"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</row>
    <row r="502" spans="4:18" ht="24.75" customHeight="1"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</row>
    <row r="503" spans="4:18" ht="24.75" customHeight="1"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</row>
    <row r="504" spans="4:18" ht="24.75" customHeight="1"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</row>
    <row r="505" spans="4:18" ht="24.75" customHeight="1"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</row>
    <row r="506" spans="4:18" ht="24.75" customHeight="1"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</row>
    <row r="507" spans="4:18" ht="24.75" customHeight="1"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</row>
    <row r="508" spans="4:18" ht="24.75" customHeight="1"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</row>
    <row r="509" spans="4:18" ht="24.75" customHeight="1"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</row>
    <row r="510" spans="4:18" ht="24.75" customHeight="1"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</row>
    <row r="511" spans="4:18" ht="24.75" customHeight="1"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</row>
    <row r="512" spans="4:18" ht="24.75" customHeight="1"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</row>
    <row r="513" spans="4:18" ht="24.75" customHeight="1"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</row>
    <row r="514" spans="4:18" ht="24.75" customHeight="1"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</row>
    <row r="515" spans="4:18" ht="24.75" customHeight="1"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</row>
    <row r="516" spans="4:18" ht="24.75" customHeight="1"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</row>
    <row r="517" spans="4:18" ht="24.75" customHeight="1"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</row>
    <row r="518" spans="4:18" ht="24.75" customHeight="1"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</row>
    <row r="519" spans="4:18" ht="24.75" customHeight="1"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</row>
    <row r="520" spans="4:18" ht="24.75" customHeight="1"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</row>
    <row r="521" spans="4:18" ht="24.75" customHeight="1"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</row>
    <row r="522" spans="4:18" ht="24.75" customHeight="1"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</row>
    <row r="523" spans="4:18" ht="24.75" customHeight="1"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</row>
    <row r="524" spans="4:18" ht="24.75" customHeight="1"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</row>
    <row r="525" spans="4:18" ht="24.75" customHeight="1"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</row>
    <row r="526" spans="4:18" ht="24.75" customHeight="1"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</row>
    <row r="527" spans="4:18" ht="24.75" customHeight="1"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</row>
    <row r="528" spans="4:18" ht="24.75" customHeight="1"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</row>
    <row r="529" spans="4:18" ht="24.75" customHeight="1"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</row>
    <row r="530" spans="4:18" ht="24.75" customHeight="1"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</row>
    <row r="531" spans="4:18" ht="24.75" customHeight="1"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</row>
    <row r="532" spans="4:18" ht="24.75" customHeight="1"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</row>
    <row r="533" spans="4:18" ht="24.75" customHeight="1"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</row>
    <row r="534" spans="4:18" ht="24.75" customHeight="1"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</row>
    <row r="535" spans="4:18" ht="24.75" customHeight="1"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</row>
    <row r="536" spans="4:18" ht="24.75" customHeight="1"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</row>
    <row r="537" spans="4:18" ht="24.75" customHeight="1"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</row>
    <row r="538" spans="4:18" ht="24.75" customHeight="1"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</row>
    <row r="539" spans="4:18" ht="24.75" customHeight="1"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</row>
    <row r="540" spans="4:18" ht="24.75" customHeight="1"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</row>
    <row r="541" spans="4:18" ht="24.75" customHeight="1"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</row>
    <row r="542" spans="4:18" ht="24.75" customHeight="1"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</row>
    <row r="543" spans="4:18" ht="24.75" customHeight="1"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</row>
    <row r="544" spans="4:18" ht="24.75" customHeight="1"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</row>
    <row r="545" spans="4:18" ht="24.75" customHeight="1"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</row>
    <row r="546" spans="4:18" ht="24.75" customHeight="1"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</row>
    <row r="547" spans="4:18" ht="24.75" customHeight="1">
      <c r="D547" s="287"/>
      <c r="E547" s="287"/>
      <c r="F547" s="287"/>
      <c r="G547" s="287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</row>
    <row r="548" spans="4:18" ht="24.75" customHeight="1">
      <c r="D548" s="287"/>
      <c r="E548" s="287"/>
      <c r="F548" s="287"/>
      <c r="G548" s="287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</row>
    <row r="549" spans="4:18" ht="24.75" customHeight="1">
      <c r="D549" s="287"/>
      <c r="E549" s="287"/>
      <c r="F549" s="287"/>
      <c r="G549" s="287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</row>
    <row r="550" spans="4:18" ht="24.75" customHeight="1">
      <c r="D550" s="287"/>
      <c r="E550" s="287"/>
      <c r="F550" s="287"/>
      <c r="G550" s="287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</row>
    <row r="551" spans="4:18" ht="24.75" customHeight="1">
      <c r="D551" s="287"/>
      <c r="E551" s="287"/>
      <c r="F551" s="287"/>
      <c r="G551" s="287"/>
      <c r="H551" s="287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</row>
    <row r="552" spans="4:18" ht="24.75" customHeight="1">
      <c r="D552" s="287"/>
      <c r="E552" s="287"/>
      <c r="F552" s="287"/>
      <c r="G552" s="287"/>
      <c r="H552" s="287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</row>
    <row r="553" spans="4:18" ht="24.75" customHeight="1">
      <c r="D553" s="287"/>
      <c r="E553" s="287"/>
      <c r="F553" s="287"/>
      <c r="G553" s="287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</row>
    <row r="554" spans="4:18" ht="24.75" customHeight="1">
      <c r="D554" s="287"/>
      <c r="E554" s="287"/>
      <c r="F554" s="287"/>
      <c r="G554" s="287"/>
      <c r="H554" s="287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</row>
    <row r="555" spans="4:18" ht="24.75" customHeight="1">
      <c r="D555" s="287"/>
      <c r="E555" s="287"/>
      <c r="F555" s="287"/>
      <c r="G555" s="287"/>
      <c r="H555" s="287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</row>
    <row r="556" spans="4:18" ht="24.75" customHeight="1">
      <c r="D556" s="287"/>
      <c r="E556" s="287"/>
      <c r="F556" s="287"/>
      <c r="G556" s="287"/>
      <c r="H556" s="287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</row>
    <row r="557" spans="4:18" ht="24.75" customHeight="1">
      <c r="D557" s="287"/>
      <c r="E557" s="287"/>
      <c r="F557" s="287"/>
      <c r="G557" s="287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</row>
    <row r="558" spans="4:18" ht="24.75" customHeight="1">
      <c r="D558" s="287"/>
      <c r="E558" s="287"/>
      <c r="F558" s="287"/>
      <c r="G558" s="287"/>
      <c r="H558" s="287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</row>
    <row r="559" spans="4:18" ht="24.75" customHeight="1">
      <c r="D559" s="287"/>
      <c r="E559" s="287"/>
      <c r="F559" s="287"/>
      <c r="G559" s="287"/>
      <c r="H559" s="287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</row>
    <row r="560" spans="4:18" ht="24.75" customHeight="1">
      <c r="D560" s="287"/>
      <c r="E560" s="287"/>
      <c r="F560" s="287"/>
      <c r="G560" s="287"/>
      <c r="H560" s="287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</row>
    <row r="561" spans="4:18" ht="24.75" customHeight="1">
      <c r="D561" s="287"/>
      <c r="E561" s="287"/>
      <c r="F561" s="287"/>
      <c r="G561" s="287"/>
      <c r="H561" s="287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</row>
    <row r="562" spans="4:18" ht="24.75" customHeight="1">
      <c r="D562" s="287"/>
      <c r="E562" s="287"/>
      <c r="F562" s="287"/>
      <c r="G562" s="287"/>
      <c r="H562" s="287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</row>
    <row r="563" spans="4:18" ht="24.75" customHeight="1">
      <c r="D563" s="287"/>
      <c r="E563" s="287"/>
      <c r="F563" s="287"/>
      <c r="G563" s="287"/>
      <c r="H563" s="287"/>
      <c r="I563" s="287"/>
      <c r="J563" s="287"/>
      <c r="K563" s="287"/>
      <c r="L563" s="287"/>
      <c r="M563" s="287"/>
      <c r="N563" s="287"/>
      <c r="O563" s="287"/>
      <c r="P563" s="287"/>
      <c r="Q563" s="287"/>
      <c r="R563" s="287"/>
    </row>
    <row r="564" spans="4:18" ht="24.75" customHeight="1">
      <c r="D564" s="287"/>
      <c r="E564" s="287"/>
      <c r="F564" s="287"/>
      <c r="G564" s="287"/>
      <c r="H564" s="287"/>
      <c r="I564" s="287"/>
      <c r="J564" s="287"/>
      <c r="K564" s="287"/>
      <c r="L564" s="287"/>
      <c r="M564" s="287"/>
      <c r="N564" s="287"/>
      <c r="O564" s="287"/>
      <c r="P564" s="287"/>
      <c r="Q564" s="287"/>
      <c r="R564" s="287"/>
    </row>
    <row r="565" spans="4:18" ht="24.75" customHeight="1">
      <c r="D565" s="287"/>
      <c r="E565" s="287"/>
      <c r="F565" s="287"/>
      <c r="G565" s="287"/>
      <c r="H565" s="287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</row>
    <row r="566" spans="4:18" ht="24.75" customHeight="1">
      <c r="D566" s="287"/>
      <c r="E566" s="287"/>
      <c r="F566" s="287"/>
      <c r="G566" s="287"/>
      <c r="H566" s="287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</row>
    <row r="567" spans="4:18" ht="24.75" customHeight="1">
      <c r="D567" s="287"/>
      <c r="E567" s="287"/>
      <c r="F567" s="287"/>
      <c r="G567" s="287"/>
      <c r="H567" s="287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</row>
    <row r="568" spans="4:18" ht="24.75" customHeight="1">
      <c r="D568" s="287"/>
      <c r="E568" s="287"/>
      <c r="F568" s="287"/>
      <c r="G568" s="287"/>
      <c r="H568" s="287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</row>
    <row r="569" spans="4:18" ht="24.75" customHeight="1">
      <c r="D569" s="287"/>
      <c r="E569" s="287"/>
      <c r="F569" s="287"/>
      <c r="G569" s="287"/>
      <c r="H569" s="287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</row>
    <row r="570" spans="4:18" ht="24.75" customHeight="1">
      <c r="D570" s="287"/>
      <c r="E570" s="287"/>
      <c r="F570" s="287"/>
      <c r="G570" s="287"/>
      <c r="H570" s="287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</row>
    <row r="571" spans="4:18" ht="24.75" customHeight="1">
      <c r="D571" s="287"/>
      <c r="E571" s="287"/>
      <c r="F571" s="287"/>
      <c r="G571" s="287"/>
      <c r="H571" s="287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</row>
    <row r="572" spans="4:18" ht="24.75" customHeight="1">
      <c r="D572" s="287"/>
      <c r="E572" s="287"/>
      <c r="F572" s="287"/>
      <c r="G572" s="287"/>
      <c r="H572" s="287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</row>
    <row r="573" spans="4:18" ht="24.75" customHeight="1">
      <c r="D573" s="287"/>
      <c r="E573" s="287"/>
      <c r="F573" s="287"/>
      <c r="G573" s="287"/>
      <c r="H573" s="287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</row>
    <row r="574" spans="4:18" ht="24.75" customHeight="1">
      <c r="D574" s="287"/>
      <c r="E574" s="287"/>
      <c r="F574" s="287"/>
      <c r="G574" s="287"/>
      <c r="H574" s="287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</row>
    <row r="575" spans="4:18" ht="24.75" customHeight="1">
      <c r="D575" s="287"/>
      <c r="E575" s="287"/>
      <c r="F575" s="287"/>
      <c r="G575" s="287"/>
      <c r="H575" s="287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</row>
    <row r="576" spans="4:18" ht="24.75" customHeight="1">
      <c r="D576" s="287"/>
      <c r="E576" s="287"/>
      <c r="F576" s="287"/>
      <c r="G576" s="287"/>
      <c r="H576" s="287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</row>
    <row r="577" spans="4:18" ht="24.75" customHeight="1">
      <c r="D577" s="287"/>
      <c r="E577" s="287"/>
      <c r="F577" s="287"/>
      <c r="G577" s="287"/>
      <c r="H577" s="287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</row>
    <row r="578" spans="4:18" ht="24.75" customHeight="1">
      <c r="D578" s="287"/>
      <c r="E578" s="287"/>
      <c r="F578" s="287"/>
      <c r="G578" s="287"/>
      <c r="H578" s="287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</row>
    <row r="579" spans="4:18" ht="24.75" customHeight="1">
      <c r="D579" s="287"/>
      <c r="E579" s="287"/>
      <c r="F579" s="287"/>
      <c r="G579" s="287"/>
      <c r="H579" s="287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</row>
    <row r="580" spans="4:18" ht="24.75" customHeight="1">
      <c r="D580" s="287"/>
      <c r="E580" s="287"/>
      <c r="F580" s="287"/>
      <c r="G580" s="287"/>
      <c r="H580" s="287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</row>
    <row r="581" spans="4:18" ht="24.75" customHeight="1">
      <c r="D581" s="287"/>
      <c r="E581" s="287"/>
      <c r="F581" s="287"/>
      <c r="G581" s="287"/>
      <c r="H581" s="287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</row>
    <row r="582" spans="4:18" ht="24.75" customHeight="1">
      <c r="D582" s="287"/>
      <c r="E582" s="287"/>
      <c r="F582" s="287"/>
      <c r="G582" s="287"/>
      <c r="H582" s="287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</row>
    <row r="583" spans="4:18" ht="24.75" customHeight="1">
      <c r="D583" s="287"/>
      <c r="E583" s="287"/>
      <c r="F583" s="287"/>
      <c r="G583" s="287"/>
      <c r="H583" s="287"/>
      <c r="I583" s="287"/>
      <c r="J583" s="287"/>
      <c r="K583" s="287"/>
      <c r="L583" s="287"/>
      <c r="M583" s="287"/>
      <c r="N583" s="287"/>
      <c r="O583" s="287"/>
      <c r="P583" s="287"/>
      <c r="Q583" s="287"/>
      <c r="R583" s="287"/>
    </row>
    <row r="584" spans="4:18" ht="24.75" customHeight="1">
      <c r="D584" s="287"/>
      <c r="E584" s="287"/>
      <c r="F584" s="287"/>
      <c r="G584" s="287"/>
      <c r="H584" s="287"/>
      <c r="I584" s="287"/>
      <c r="J584" s="287"/>
      <c r="K584" s="287"/>
      <c r="L584" s="287"/>
      <c r="M584" s="287"/>
      <c r="N584" s="287"/>
      <c r="O584" s="287"/>
      <c r="P584" s="287"/>
      <c r="Q584" s="287"/>
      <c r="R584" s="287"/>
    </row>
    <row r="585" spans="4:18" ht="24.75" customHeight="1">
      <c r="D585" s="287"/>
      <c r="E585" s="287"/>
      <c r="F585" s="287"/>
      <c r="G585" s="287"/>
      <c r="H585" s="287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</row>
    <row r="586" spans="4:18" ht="24.75" customHeight="1">
      <c r="D586" s="287"/>
      <c r="E586" s="287"/>
      <c r="F586" s="287"/>
      <c r="G586" s="287"/>
      <c r="H586" s="287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</row>
    <row r="587" spans="4:18" ht="24.75" customHeight="1">
      <c r="D587" s="287"/>
      <c r="E587" s="287"/>
      <c r="F587" s="287"/>
      <c r="G587" s="287"/>
      <c r="H587" s="287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</row>
    <row r="588" spans="4:18" ht="24.75" customHeight="1">
      <c r="D588" s="287"/>
      <c r="E588" s="287"/>
      <c r="F588" s="287"/>
      <c r="G588" s="287"/>
      <c r="H588" s="287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</row>
    <row r="589" spans="4:18" ht="24.75" customHeight="1">
      <c r="D589" s="287"/>
      <c r="E589" s="287"/>
      <c r="F589" s="287"/>
      <c r="G589" s="287"/>
      <c r="H589" s="287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</row>
    <row r="590" spans="4:18" ht="24.75" customHeight="1">
      <c r="D590" s="287"/>
      <c r="E590" s="287"/>
      <c r="F590" s="287"/>
      <c r="G590" s="287"/>
      <c r="H590" s="287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</row>
    <row r="591" spans="4:18" ht="24.75" customHeight="1">
      <c r="D591" s="287"/>
      <c r="E591" s="287"/>
      <c r="F591" s="287"/>
      <c r="G591" s="287"/>
      <c r="H591" s="287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</row>
    <row r="592" spans="4:18" ht="24.75" customHeight="1">
      <c r="D592" s="287"/>
      <c r="E592" s="287"/>
      <c r="F592" s="287"/>
      <c r="G592" s="287"/>
      <c r="H592" s="287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</row>
    <row r="593" spans="4:18" ht="24.75" customHeight="1">
      <c r="D593" s="287"/>
      <c r="E593" s="287"/>
      <c r="F593" s="287"/>
      <c r="G593" s="287"/>
      <c r="H593" s="287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</row>
    <row r="594" spans="4:18" ht="24.75" customHeight="1">
      <c r="D594" s="287"/>
      <c r="E594" s="287"/>
      <c r="F594" s="287"/>
      <c r="G594" s="287"/>
      <c r="H594" s="287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</row>
    <row r="595" spans="4:18" ht="24.75" customHeight="1">
      <c r="D595" s="287"/>
      <c r="E595" s="287"/>
      <c r="F595" s="287"/>
      <c r="G595" s="287"/>
      <c r="H595" s="287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</row>
    <row r="596" spans="4:18" ht="24.75" customHeight="1">
      <c r="D596" s="287"/>
      <c r="E596" s="287"/>
      <c r="F596" s="287"/>
      <c r="G596" s="287"/>
      <c r="H596" s="287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</row>
    <row r="597" spans="4:18" ht="24.75" customHeight="1">
      <c r="D597" s="287"/>
      <c r="E597" s="287"/>
      <c r="F597" s="287"/>
      <c r="G597" s="287"/>
      <c r="H597" s="287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</row>
    <row r="598" spans="4:18" ht="24.75" customHeight="1">
      <c r="D598" s="287"/>
      <c r="E598" s="287"/>
      <c r="F598" s="287"/>
      <c r="G598" s="287"/>
      <c r="H598" s="287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</row>
    <row r="599" spans="4:18" ht="24.75" customHeight="1">
      <c r="D599" s="287"/>
      <c r="E599" s="287"/>
      <c r="F599" s="287"/>
      <c r="G599" s="287"/>
      <c r="H599" s="287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</row>
    <row r="600" spans="4:18" ht="24.75" customHeight="1">
      <c r="D600" s="287"/>
      <c r="E600" s="287"/>
      <c r="F600" s="287"/>
      <c r="G600" s="287"/>
      <c r="H600" s="287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</row>
    <row r="601" spans="4:18" ht="24.75" customHeight="1">
      <c r="D601" s="287"/>
      <c r="E601" s="287"/>
      <c r="F601" s="287"/>
      <c r="G601" s="287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</row>
    <row r="602" spans="4:18" ht="24.75" customHeight="1"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</row>
    <row r="603" spans="4:18" ht="24.75" customHeight="1"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</row>
    <row r="604" spans="4:18" ht="24.75" customHeight="1">
      <c r="D604" s="287"/>
      <c r="E604" s="287"/>
      <c r="F604" s="287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</row>
    <row r="605" spans="4:18" ht="24.75" customHeight="1">
      <c r="D605" s="287"/>
      <c r="E605" s="287"/>
      <c r="F605" s="287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</row>
    <row r="606" spans="4:18" ht="24.75" customHeight="1"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</row>
    <row r="607" spans="4:18" ht="24.75" customHeight="1">
      <c r="D607" s="287"/>
      <c r="E607" s="287"/>
      <c r="F607" s="287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</row>
    <row r="608" spans="4:18" ht="24.75" customHeight="1">
      <c r="D608" s="287"/>
      <c r="E608" s="287"/>
      <c r="F608" s="287"/>
      <c r="G608" s="287"/>
      <c r="H608" s="287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</row>
    <row r="609" spans="4:18" ht="24.75" customHeight="1">
      <c r="D609" s="287"/>
      <c r="E609" s="287"/>
      <c r="F609" s="287"/>
      <c r="G609" s="287"/>
      <c r="H609" s="287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</row>
    <row r="610" spans="4:18" ht="24.75" customHeight="1">
      <c r="D610" s="287"/>
      <c r="E610" s="287"/>
      <c r="F610" s="287"/>
      <c r="G610" s="287"/>
      <c r="H610" s="287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</row>
    <row r="611" spans="4:18" ht="24.75" customHeight="1">
      <c r="D611" s="287"/>
      <c r="E611" s="287"/>
      <c r="F611" s="287"/>
      <c r="G611" s="287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</row>
    <row r="612" spans="4:18" ht="24.75" customHeight="1">
      <c r="D612" s="287"/>
      <c r="E612" s="287"/>
      <c r="F612" s="287"/>
      <c r="G612" s="287"/>
      <c r="H612" s="287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</row>
    <row r="613" spans="4:18" ht="24.75" customHeight="1">
      <c r="D613" s="287"/>
      <c r="E613" s="287"/>
      <c r="F613" s="287"/>
      <c r="G613" s="287"/>
      <c r="H613" s="287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</row>
    <row r="614" spans="4:18" ht="24.75" customHeight="1">
      <c r="D614" s="287"/>
      <c r="E614" s="287"/>
      <c r="F614" s="287"/>
      <c r="G614" s="287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</row>
    <row r="615" spans="4:18" ht="24.75" customHeight="1">
      <c r="D615" s="287"/>
      <c r="E615" s="287"/>
      <c r="F615" s="287"/>
      <c r="G615" s="287"/>
      <c r="H615" s="287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</row>
    <row r="616" spans="4:18" ht="24.75" customHeight="1">
      <c r="D616" s="287"/>
      <c r="E616" s="287"/>
      <c r="F616" s="287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</row>
    <row r="617" spans="4:18" ht="24.75" customHeight="1">
      <c r="D617" s="287"/>
      <c r="E617" s="287"/>
      <c r="F617" s="287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</row>
    <row r="618" spans="4:18" ht="24.75" customHeight="1">
      <c r="D618" s="287"/>
      <c r="E618" s="287"/>
      <c r="F618" s="287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</row>
    <row r="619" spans="4:18" ht="24.75" customHeight="1">
      <c r="D619" s="287"/>
      <c r="E619" s="287"/>
      <c r="F619" s="287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</row>
    <row r="620" spans="4:18" ht="24.75" customHeight="1">
      <c r="D620" s="287"/>
      <c r="E620" s="287"/>
      <c r="F620" s="287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</row>
    <row r="621" spans="4:18" ht="24.75" customHeight="1">
      <c r="D621" s="287"/>
      <c r="E621" s="287"/>
      <c r="F621" s="287"/>
      <c r="G621" s="287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</row>
    <row r="622" spans="4:18" ht="24.75" customHeight="1"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</row>
    <row r="623" spans="4:18" ht="24.75" customHeight="1">
      <c r="D623" s="287"/>
      <c r="E623" s="287"/>
      <c r="F623" s="287"/>
      <c r="G623" s="287"/>
      <c r="H623" s="287"/>
      <c r="I623" s="287"/>
      <c r="J623" s="287"/>
      <c r="K623" s="287"/>
      <c r="L623" s="287"/>
      <c r="M623" s="287"/>
      <c r="N623" s="287"/>
      <c r="O623" s="287"/>
      <c r="P623" s="287"/>
      <c r="Q623" s="287"/>
      <c r="R623" s="287"/>
    </row>
    <row r="624" spans="4:18" ht="24.75" customHeight="1">
      <c r="D624" s="287"/>
      <c r="E624" s="287"/>
      <c r="F624" s="287"/>
      <c r="G624" s="287"/>
      <c r="H624" s="287"/>
      <c r="I624" s="287"/>
      <c r="J624" s="287"/>
      <c r="K624" s="287"/>
      <c r="L624" s="287"/>
      <c r="M624" s="287"/>
      <c r="N624" s="287"/>
      <c r="O624" s="287"/>
      <c r="P624" s="287"/>
      <c r="Q624" s="287"/>
      <c r="R624" s="287"/>
    </row>
    <row r="625" spans="4:18" ht="24.75" customHeight="1">
      <c r="D625" s="287"/>
      <c r="E625" s="287"/>
      <c r="F625" s="287"/>
      <c r="G625" s="287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</row>
    <row r="626" spans="4:18" ht="24.75" customHeight="1">
      <c r="D626" s="287"/>
      <c r="E626" s="287"/>
      <c r="F626" s="287"/>
      <c r="G626" s="287"/>
      <c r="H626" s="287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</row>
    <row r="627" spans="4:18" ht="24.75" customHeight="1">
      <c r="D627" s="287"/>
      <c r="E627" s="287"/>
      <c r="F627" s="287"/>
      <c r="G627" s="287"/>
      <c r="H627" s="287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</row>
    <row r="628" spans="4:18" ht="24.75" customHeight="1">
      <c r="D628" s="287"/>
      <c r="E628" s="287"/>
      <c r="F628" s="287"/>
      <c r="G628" s="287"/>
      <c r="H628" s="287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</row>
    <row r="629" spans="4:18" ht="24.75" customHeight="1">
      <c r="D629" s="287"/>
      <c r="E629" s="287"/>
      <c r="F629" s="287"/>
      <c r="G629" s="287"/>
      <c r="H629" s="287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</row>
    <row r="630" spans="4:18" ht="24.75" customHeight="1">
      <c r="D630" s="287"/>
      <c r="E630" s="287"/>
      <c r="F630" s="287"/>
      <c r="G630" s="287"/>
      <c r="H630" s="287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</row>
    <row r="631" spans="4:18" ht="24.75" customHeight="1">
      <c r="D631" s="287"/>
      <c r="E631" s="287"/>
      <c r="F631" s="287"/>
      <c r="G631" s="287"/>
      <c r="H631" s="287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</row>
    <row r="632" spans="4:18" ht="24.75" customHeight="1">
      <c r="D632" s="287"/>
      <c r="E632" s="287"/>
      <c r="F632" s="287"/>
      <c r="G632" s="287"/>
      <c r="H632" s="287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</row>
    <row r="633" spans="4:18" ht="24.75" customHeight="1">
      <c r="D633" s="287"/>
      <c r="E633" s="287"/>
      <c r="F633" s="287"/>
      <c r="G633" s="287"/>
      <c r="H633" s="287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</row>
    <row r="634" spans="4:18" ht="24.75" customHeight="1">
      <c r="D634" s="287"/>
      <c r="E634" s="287"/>
      <c r="F634" s="287"/>
      <c r="G634" s="287"/>
      <c r="H634" s="287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</row>
    <row r="635" spans="4:18" ht="24.75" customHeight="1">
      <c r="D635" s="287"/>
      <c r="E635" s="287"/>
      <c r="F635" s="287"/>
      <c r="G635" s="287"/>
      <c r="H635" s="287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</row>
    <row r="636" spans="4:18" ht="24.75" customHeight="1">
      <c r="D636" s="287"/>
      <c r="E636" s="287"/>
      <c r="F636" s="287"/>
      <c r="G636" s="287"/>
      <c r="H636" s="287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</row>
    <row r="637" spans="4:18" ht="24.75" customHeight="1">
      <c r="D637" s="287"/>
      <c r="E637" s="287"/>
      <c r="F637" s="287"/>
      <c r="G637" s="287"/>
      <c r="H637" s="287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</row>
    <row r="638" spans="4:18" ht="24.75" customHeight="1">
      <c r="D638" s="287"/>
      <c r="E638" s="287"/>
      <c r="F638" s="287"/>
      <c r="G638" s="287"/>
      <c r="H638" s="287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</row>
    <row r="639" spans="4:18" ht="24.75" customHeight="1">
      <c r="D639" s="287"/>
      <c r="E639" s="287"/>
      <c r="F639" s="287"/>
      <c r="G639" s="287"/>
      <c r="H639" s="287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</row>
    <row r="640" spans="4:18" ht="24.75" customHeight="1">
      <c r="D640" s="287"/>
      <c r="E640" s="287"/>
      <c r="F640" s="287"/>
      <c r="G640" s="287"/>
      <c r="H640" s="287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</row>
    <row r="641" spans="4:18" ht="24.75" customHeight="1">
      <c r="D641" s="287"/>
      <c r="E641" s="287"/>
      <c r="F641" s="287"/>
      <c r="G641" s="287"/>
      <c r="H641" s="287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</row>
    <row r="642" spans="4:18" ht="24.75" customHeight="1">
      <c r="D642" s="287"/>
      <c r="E642" s="287"/>
      <c r="F642" s="287"/>
      <c r="G642" s="287"/>
      <c r="H642" s="287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</row>
    <row r="643" spans="4:18" ht="24.75" customHeight="1">
      <c r="D643" s="287"/>
      <c r="E643" s="287"/>
      <c r="F643" s="287"/>
      <c r="G643" s="287"/>
      <c r="H643" s="287"/>
      <c r="I643" s="287"/>
      <c r="J643" s="287"/>
      <c r="K643" s="287"/>
      <c r="L643" s="287"/>
      <c r="M643" s="287"/>
      <c r="N643" s="287"/>
      <c r="O643" s="287"/>
      <c r="P643" s="287"/>
      <c r="Q643" s="287"/>
      <c r="R643" s="287"/>
    </row>
    <row r="644" spans="4:18" ht="24.75" customHeight="1">
      <c r="D644" s="287"/>
      <c r="E644" s="287"/>
      <c r="F644" s="287"/>
      <c r="G644" s="287"/>
      <c r="H644" s="287"/>
      <c r="I644" s="287"/>
      <c r="J644" s="287"/>
      <c r="K644" s="287"/>
      <c r="L644" s="287"/>
      <c r="M644" s="287"/>
      <c r="N644" s="287"/>
      <c r="O644" s="287"/>
      <c r="P644" s="287"/>
      <c r="Q644" s="287"/>
      <c r="R644" s="287"/>
    </row>
    <row r="645" spans="4:18" ht="24.75" customHeight="1">
      <c r="D645" s="287"/>
      <c r="E645" s="287"/>
      <c r="F645" s="287"/>
      <c r="G645" s="287"/>
      <c r="H645" s="287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</row>
    <row r="646" spans="4:18" ht="24.75" customHeight="1">
      <c r="D646" s="287"/>
      <c r="E646" s="287"/>
      <c r="F646" s="287"/>
      <c r="G646" s="287"/>
      <c r="H646" s="287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</row>
    <row r="647" spans="4:18" ht="24.75" customHeight="1">
      <c r="D647" s="287"/>
      <c r="E647" s="287"/>
      <c r="F647" s="287"/>
      <c r="G647" s="287"/>
      <c r="H647" s="287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</row>
    <row r="648" spans="4:18" ht="24.75" customHeight="1">
      <c r="D648" s="287"/>
      <c r="E648" s="287"/>
      <c r="F648" s="287"/>
      <c r="G648" s="287"/>
      <c r="H648" s="287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</row>
    <row r="649" spans="4:18" ht="24.75" customHeight="1">
      <c r="D649" s="287"/>
      <c r="E649" s="287"/>
      <c r="F649" s="287"/>
      <c r="G649" s="287"/>
      <c r="H649" s="287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</row>
    <row r="650" spans="4:18" ht="24.75" customHeight="1">
      <c r="D650" s="287"/>
      <c r="E650" s="287"/>
      <c r="F650" s="287"/>
      <c r="G650" s="287"/>
      <c r="H650" s="287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</row>
    <row r="651" spans="4:18" ht="24.75" customHeight="1">
      <c r="D651" s="287"/>
      <c r="E651" s="287"/>
      <c r="F651" s="287"/>
      <c r="G651" s="287"/>
      <c r="H651" s="287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</row>
    <row r="652" spans="4:18" ht="24.75" customHeight="1">
      <c r="D652" s="287"/>
      <c r="E652" s="287"/>
      <c r="F652" s="287"/>
      <c r="G652" s="287"/>
      <c r="H652" s="287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</row>
    <row r="653" spans="4:18" ht="24.75" customHeight="1">
      <c r="D653" s="287"/>
      <c r="E653" s="287"/>
      <c r="F653" s="287"/>
      <c r="G653" s="287"/>
      <c r="H653" s="287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</row>
    <row r="654" spans="4:18" ht="24.75" customHeight="1">
      <c r="D654" s="287"/>
      <c r="E654" s="287"/>
      <c r="F654" s="287"/>
      <c r="G654" s="287"/>
      <c r="H654" s="287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</row>
    <row r="655" spans="4:18" ht="24.75" customHeight="1">
      <c r="D655" s="287"/>
      <c r="E655" s="287"/>
      <c r="F655" s="287"/>
      <c r="G655" s="287"/>
      <c r="H655" s="287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</row>
    <row r="656" spans="4:18" ht="24.75" customHeight="1">
      <c r="D656" s="287"/>
      <c r="E656" s="287"/>
      <c r="F656" s="287"/>
      <c r="G656" s="287"/>
      <c r="H656" s="287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</row>
    <row r="657" spans="4:18" ht="24.75" customHeight="1">
      <c r="D657" s="287"/>
      <c r="E657" s="287"/>
      <c r="F657" s="287"/>
      <c r="G657" s="287"/>
      <c r="H657" s="287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</row>
    <row r="658" spans="4:18" ht="24.75" customHeight="1">
      <c r="D658" s="287"/>
      <c r="E658" s="287"/>
      <c r="F658" s="287"/>
      <c r="G658" s="287"/>
      <c r="H658" s="287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</row>
    <row r="659" spans="4:18" ht="24.75" customHeight="1">
      <c r="D659" s="287"/>
      <c r="E659" s="287"/>
      <c r="F659" s="287"/>
      <c r="G659" s="287"/>
      <c r="H659" s="287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</row>
    <row r="660" spans="4:18" ht="24.75" customHeight="1">
      <c r="D660" s="287"/>
      <c r="E660" s="287"/>
      <c r="F660" s="287"/>
      <c r="G660" s="287"/>
      <c r="H660" s="287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</row>
    <row r="661" spans="4:18" ht="24.75" customHeight="1">
      <c r="D661" s="287"/>
      <c r="E661" s="287"/>
      <c r="F661" s="287"/>
      <c r="G661" s="287"/>
      <c r="H661" s="287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</row>
    <row r="662" spans="4:18" ht="24.75" customHeight="1">
      <c r="D662" s="287"/>
      <c r="E662" s="287"/>
      <c r="F662" s="287"/>
      <c r="G662" s="287"/>
      <c r="H662" s="287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</row>
    <row r="663" spans="4:18" ht="24.75" customHeight="1">
      <c r="D663" s="287"/>
      <c r="E663" s="287"/>
      <c r="F663" s="287"/>
      <c r="G663" s="287"/>
      <c r="H663" s="287"/>
      <c r="I663" s="287"/>
      <c r="J663" s="287"/>
      <c r="K663" s="287"/>
      <c r="L663" s="287"/>
      <c r="M663" s="287"/>
      <c r="N663" s="287"/>
      <c r="O663" s="287"/>
      <c r="P663" s="287"/>
      <c r="Q663" s="287"/>
      <c r="R663" s="287"/>
    </row>
    <row r="664" spans="4:18" ht="24.75" customHeight="1">
      <c r="D664" s="287"/>
      <c r="E664" s="287"/>
      <c r="F664" s="287"/>
      <c r="G664" s="287"/>
      <c r="H664" s="287"/>
      <c r="I664" s="287"/>
      <c r="J664" s="287"/>
      <c r="K664" s="287"/>
      <c r="L664" s="287"/>
      <c r="M664" s="287"/>
      <c r="N664" s="287"/>
      <c r="O664" s="287"/>
      <c r="P664" s="287"/>
      <c r="Q664" s="287"/>
      <c r="R664" s="287"/>
    </row>
    <row r="665" spans="4:18" ht="24.75" customHeight="1">
      <c r="D665" s="287"/>
      <c r="E665" s="287"/>
      <c r="F665" s="287"/>
      <c r="G665" s="287"/>
      <c r="H665" s="287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</row>
    <row r="666" spans="4:18" ht="24.75" customHeight="1">
      <c r="D666" s="287"/>
      <c r="E666" s="287"/>
      <c r="F666" s="287"/>
      <c r="G666" s="287"/>
      <c r="H666" s="287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</row>
    <row r="667" spans="4:18" ht="24.75" customHeight="1">
      <c r="D667" s="287"/>
      <c r="E667" s="287"/>
      <c r="F667" s="287"/>
      <c r="G667" s="287"/>
      <c r="H667" s="287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</row>
    <row r="668" spans="4:18" ht="24.75" customHeight="1">
      <c r="D668" s="287"/>
      <c r="E668" s="287"/>
      <c r="F668" s="287"/>
      <c r="G668" s="287"/>
      <c r="H668" s="287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</row>
    <row r="669" spans="4:18" ht="24.75" customHeight="1">
      <c r="D669" s="287"/>
      <c r="E669" s="287"/>
      <c r="F669" s="287"/>
      <c r="G669" s="287"/>
      <c r="H669" s="287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</row>
    <row r="670" spans="4:18" ht="24.75" customHeight="1">
      <c r="D670" s="287"/>
      <c r="E670" s="287"/>
      <c r="F670" s="287"/>
      <c r="G670" s="287"/>
      <c r="H670" s="287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</row>
    <row r="671" spans="4:18" ht="24.75" customHeight="1">
      <c r="D671" s="287"/>
      <c r="E671" s="287"/>
      <c r="F671" s="287"/>
      <c r="G671" s="287"/>
      <c r="H671" s="287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</row>
    <row r="672" spans="4:18" ht="24.75" customHeight="1">
      <c r="D672" s="287"/>
      <c r="E672" s="287"/>
      <c r="F672" s="287"/>
      <c r="G672" s="287"/>
      <c r="H672" s="287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</row>
    <row r="673" spans="4:18" ht="24.75" customHeight="1">
      <c r="D673" s="287"/>
      <c r="E673" s="287"/>
      <c r="F673" s="287"/>
      <c r="G673" s="287"/>
      <c r="H673" s="287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</row>
    <row r="674" spans="4:18" ht="24.75" customHeight="1">
      <c r="D674" s="287"/>
      <c r="E674" s="287"/>
      <c r="F674" s="287"/>
      <c r="G674" s="287"/>
      <c r="H674" s="287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</row>
    <row r="675" spans="4:18" ht="24.75" customHeight="1">
      <c r="D675" s="287"/>
      <c r="E675" s="287"/>
      <c r="F675" s="287"/>
      <c r="G675" s="287"/>
      <c r="H675" s="287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</row>
    <row r="676" spans="4:18" ht="24.75" customHeight="1">
      <c r="D676" s="287"/>
      <c r="E676" s="287"/>
      <c r="F676" s="287"/>
      <c r="G676" s="287"/>
      <c r="H676" s="287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</row>
    <row r="677" spans="4:18" ht="24.75" customHeight="1">
      <c r="D677" s="287"/>
      <c r="E677" s="287"/>
      <c r="F677" s="287"/>
      <c r="G677" s="287"/>
      <c r="H677" s="287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</row>
    <row r="678" spans="4:18" ht="24.75" customHeight="1">
      <c r="D678" s="287"/>
      <c r="E678" s="287"/>
      <c r="F678" s="287"/>
      <c r="G678" s="287"/>
      <c r="H678" s="287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</row>
    <row r="679" spans="4:18" ht="24.75" customHeight="1">
      <c r="D679" s="287"/>
      <c r="E679" s="287"/>
      <c r="F679" s="287"/>
      <c r="G679" s="287"/>
      <c r="H679" s="287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</row>
    <row r="680" spans="4:18" ht="24.75" customHeight="1">
      <c r="D680" s="287"/>
      <c r="E680" s="287"/>
      <c r="F680" s="287"/>
      <c r="G680" s="287"/>
      <c r="H680" s="287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</row>
    <row r="681" spans="4:18" ht="24.75" customHeight="1">
      <c r="D681" s="287"/>
      <c r="E681" s="287"/>
      <c r="F681" s="287"/>
      <c r="G681" s="287"/>
      <c r="H681" s="287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</row>
    <row r="682" spans="4:18" ht="24.75" customHeight="1">
      <c r="D682" s="287"/>
      <c r="E682" s="287"/>
      <c r="F682" s="287"/>
      <c r="G682" s="287"/>
      <c r="H682" s="287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</row>
    <row r="683" spans="4:18" ht="24.75" customHeight="1">
      <c r="D683" s="287"/>
      <c r="E683" s="287"/>
      <c r="F683" s="287"/>
      <c r="G683" s="287"/>
      <c r="H683" s="287"/>
      <c r="I683" s="287"/>
      <c r="J683" s="287"/>
      <c r="K683" s="287"/>
      <c r="L683" s="287"/>
      <c r="M683" s="287"/>
      <c r="N683" s="287"/>
      <c r="O683" s="287"/>
      <c r="P683" s="287"/>
      <c r="Q683" s="287"/>
      <c r="R683" s="287"/>
    </row>
    <row r="684" spans="4:18" ht="24.75" customHeight="1">
      <c r="D684" s="287"/>
      <c r="E684" s="287"/>
      <c r="F684" s="287"/>
      <c r="G684" s="287"/>
      <c r="H684" s="287"/>
      <c r="I684" s="287"/>
      <c r="J684" s="287"/>
      <c r="K684" s="287"/>
      <c r="L684" s="287"/>
      <c r="M684" s="287"/>
      <c r="N684" s="287"/>
      <c r="O684" s="287"/>
      <c r="P684" s="287"/>
      <c r="Q684" s="287"/>
      <c r="R684" s="287"/>
    </row>
    <row r="685" spans="4:18" ht="24.75" customHeight="1">
      <c r="D685" s="287"/>
      <c r="E685" s="287"/>
      <c r="F685" s="287"/>
      <c r="G685" s="287"/>
      <c r="H685" s="287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</row>
    <row r="686" spans="4:18" ht="24.75" customHeight="1">
      <c r="D686" s="287"/>
      <c r="E686" s="287"/>
      <c r="F686" s="287"/>
      <c r="G686" s="287"/>
      <c r="H686" s="287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</row>
    <row r="687" spans="4:18" ht="24.75" customHeight="1">
      <c r="D687" s="287"/>
      <c r="E687" s="287"/>
      <c r="F687" s="287"/>
      <c r="G687" s="287"/>
      <c r="H687" s="287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</row>
    <row r="688" spans="4:18" ht="24.75" customHeight="1">
      <c r="D688" s="287"/>
      <c r="E688" s="287"/>
      <c r="F688" s="287"/>
      <c r="G688" s="287"/>
      <c r="H688" s="287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</row>
    <row r="689" spans="4:18" ht="24.75" customHeight="1">
      <c r="D689" s="287"/>
      <c r="E689" s="287"/>
      <c r="F689" s="287"/>
      <c r="G689" s="287"/>
      <c r="H689" s="287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</row>
    <row r="690" spans="4:18" ht="24.75" customHeight="1">
      <c r="D690" s="287"/>
      <c r="E690" s="287"/>
      <c r="F690" s="287"/>
      <c r="G690" s="287"/>
      <c r="H690" s="287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</row>
    <row r="691" spans="4:18" ht="24.75" customHeight="1">
      <c r="D691" s="287"/>
      <c r="E691" s="287"/>
      <c r="F691" s="287"/>
      <c r="G691" s="287"/>
      <c r="H691" s="287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</row>
    <row r="692" spans="4:18" ht="24.75" customHeight="1">
      <c r="D692" s="287"/>
      <c r="E692" s="287"/>
      <c r="F692" s="287"/>
      <c r="G692" s="287"/>
      <c r="H692" s="287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</row>
    <row r="693" spans="4:18" ht="24.75" customHeight="1">
      <c r="D693" s="287"/>
      <c r="E693" s="287"/>
      <c r="F693" s="287"/>
      <c r="G693" s="287"/>
      <c r="H693" s="287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</row>
    <row r="694" spans="4:18" ht="24.75" customHeight="1">
      <c r="D694" s="287"/>
      <c r="E694" s="287"/>
      <c r="F694" s="287"/>
      <c r="G694" s="287"/>
      <c r="H694" s="287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</row>
    <row r="695" spans="4:18" ht="24.75" customHeight="1">
      <c r="D695" s="287"/>
      <c r="E695" s="287"/>
      <c r="F695" s="287"/>
      <c r="G695" s="287"/>
      <c r="H695" s="287"/>
      <c r="I695" s="287"/>
      <c r="J695" s="287"/>
      <c r="K695" s="287"/>
      <c r="L695" s="287"/>
      <c r="M695" s="287"/>
      <c r="N695" s="287"/>
      <c r="O695" s="287"/>
      <c r="P695" s="287"/>
      <c r="Q695" s="287"/>
      <c r="R695" s="287"/>
    </row>
    <row r="696" spans="4:18" ht="24.75" customHeight="1">
      <c r="D696" s="287"/>
      <c r="E696" s="287"/>
      <c r="F696" s="287"/>
      <c r="G696" s="287"/>
      <c r="H696" s="287"/>
      <c r="I696" s="287"/>
      <c r="J696" s="287"/>
      <c r="K696" s="287"/>
      <c r="L696" s="287"/>
      <c r="M696" s="287"/>
      <c r="N696" s="287"/>
      <c r="O696" s="287"/>
      <c r="P696" s="287"/>
      <c r="Q696" s="287"/>
      <c r="R696" s="287"/>
    </row>
    <row r="697" spans="4:18" ht="24.75" customHeight="1">
      <c r="D697" s="287"/>
      <c r="E697" s="287"/>
      <c r="F697" s="287"/>
      <c r="G697" s="287"/>
      <c r="H697" s="287"/>
      <c r="I697" s="287"/>
      <c r="J697" s="287"/>
      <c r="K697" s="287"/>
      <c r="L697" s="287"/>
      <c r="M697" s="287"/>
      <c r="N697" s="287"/>
      <c r="O697" s="287"/>
      <c r="P697" s="287"/>
      <c r="Q697" s="287"/>
      <c r="R697" s="287"/>
    </row>
    <row r="698" spans="4:18" ht="24.75" customHeight="1">
      <c r="D698" s="287"/>
      <c r="E698" s="287"/>
      <c r="F698" s="287"/>
      <c r="G698" s="287"/>
      <c r="H698" s="287"/>
      <c r="I698" s="287"/>
      <c r="J698" s="287"/>
      <c r="K698" s="287"/>
      <c r="L698" s="287"/>
      <c r="M698" s="287"/>
      <c r="N698" s="287"/>
      <c r="O698" s="287"/>
      <c r="P698" s="287"/>
      <c r="Q698" s="287"/>
      <c r="R698" s="287"/>
    </row>
    <row r="699" spans="4:18" ht="24.75" customHeight="1">
      <c r="D699" s="287"/>
      <c r="E699" s="287"/>
      <c r="F699" s="287"/>
      <c r="G699" s="287"/>
      <c r="H699" s="287"/>
      <c r="I699" s="287"/>
      <c r="J699" s="287"/>
      <c r="K699" s="287"/>
      <c r="L699" s="287"/>
      <c r="M699" s="287"/>
      <c r="N699" s="287"/>
      <c r="O699" s="287"/>
      <c r="P699" s="287"/>
      <c r="Q699" s="287"/>
      <c r="R699" s="287"/>
    </row>
    <row r="700" spans="4:18" ht="24.75" customHeight="1">
      <c r="D700" s="287"/>
      <c r="E700" s="287"/>
      <c r="F700" s="287"/>
      <c r="G700" s="287"/>
      <c r="H700" s="287"/>
      <c r="I700" s="287"/>
      <c r="J700" s="287"/>
      <c r="K700" s="287"/>
      <c r="L700" s="287"/>
      <c r="M700" s="287"/>
      <c r="N700" s="287"/>
      <c r="O700" s="287"/>
      <c r="P700" s="287"/>
      <c r="Q700" s="287"/>
      <c r="R700" s="287"/>
    </row>
    <row r="701" spans="4:18" ht="24.75" customHeight="1">
      <c r="D701" s="287"/>
      <c r="E701" s="287"/>
      <c r="F701" s="287"/>
      <c r="G701" s="287"/>
      <c r="H701" s="287"/>
      <c r="I701" s="287"/>
      <c r="J701" s="287"/>
      <c r="K701" s="287"/>
      <c r="L701" s="287"/>
      <c r="M701" s="287"/>
      <c r="N701" s="287"/>
      <c r="O701" s="287"/>
      <c r="P701" s="287"/>
      <c r="Q701" s="287"/>
      <c r="R701" s="287"/>
    </row>
    <row r="702" spans="4:18" ht="24.75" customHeight="1">
      <c r="D702" s="287"/>
      <c r="E702" s="287"/>
      <c r="F702" s="287"/>
      <c r="G702" s="287"/>
      <c r="H702" s="287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</row>
    <row r="703" spans="4:18" ht="24.75" customHeight="1">
      <c r="D703" s="287"/>
      <c r="E703" s="287"/>
      <c r="F703" s="287"/>
      <c r="G703" s="287"/>
      <c r="H703" s="287"/>
      <c r="I703" s="287"/>
      <c r="J703" s="287"/>
      <c r="K703" s="287"/>
      <c r="L703" s="287"/>
      <c r="M703" s="287"/>
      <c r="N703" s="287"/>
      <c r="O703" s="287"/>
      <c r="P703" s="287"/>
      <c r="Q703" s="287"/>
      <c r="R703" s="287"/>
    </row>
    <row r="704" spans="4:18" ht="24.75" customHeight="1">
      <c r="D704" s="287"/>
      <c r="E704" s="287"/>
      <c r="F704" s="287"/>
      <c r="G704" s="287"/>
      <c r="H704" s="287"/>
      <c r="I704" s="287"/>
      <c r="J704" s="287"/>
      <c r="K704" s="287"/>
      <c r="L704" s="287"/>
      <c r="M704" s="287"/>
      <c r="N704" s="287"/>
      <c r="O704" s="287"/>
      <c r="P704" s="287"/>
      <c r="Q704" s="287"/>
      <c r="R704" s="287"/>
    </row>
    <row r="705" spans="4:18" ht="24.75" customHeight="1">
      <c r="D705" s="287"/>
      <c r="E705" s="287"/>
      <c r="F705" s="287"/>
      <c r="G705" s="287"/>
      <c r="H705" s="287"/>
      <c r="I705" s="287"/>
      <c r="J705" s="287"/>
      <c r="K705" s="287"/>
      <c r="L705" s="287"/>
      <c r="M705" s="287"/>
      <c r="N705" s="287"/>
      <c r="O705" s="287"/>
      <c r="P705" s="287"/>
      <c r="Q705" s="287"/>
      <c r="R705" s="287"/>
    </row>
    <row r="706" spans="4:18" ht="24.75" customHeight="1">
      <c r="D706" s="287"/>
      <c r="E706" s="287"/>
      <c r="F706" s="287"/>
      <c r="G706" s="287"/>
      <c r="H706" s="287"/>
      <c r="I706" s="287"/>
      <c r="J706" s="287"/>
      <c r="K706" s="287"/>
      <c r="L706" s="287"/>
      <c r="M706" s="287"/>
      <c r="N706" s="287"/>
      <c r="O706" s="287"/>
      <c r="P706" s="287"/>
      <c r="Q706" s="287"/>
      <c r="R706" s="287"/>
    </row>
    <row r="707" spans="4:18" ht="24.75" customHeight="1">
      <c r="D707" s="287"/>
      <c r="E707" s="287"/>
      <c r="F707" s="287"/>
      <c r="G707" s="287"/>
      <c r="H707" s="287"/>
      <c r="I707" s="287"/>
      <c r="J707" s="287"/>
      <c r="K707" s="287"/>
      <c r="L707" s="287"/>
      <c r="M707" s="287"/>
      <c r="N707" s="287"/>
      <c r="O707" s="287"/>
      <c r="P707" s="287"/>
      <c r="Q707" s="287"/>
      <c r="R707" s="287"/>
    </row>
    <row r="708" spans="4:18" ht="24.75" customHeight="1">
      <c r="D708" s="287"/>
      <c r="E708" s="287"/>
      <c r="F708" s="287"/>
      <c r="G708" s="287"/>
      <c r="H708" s="287"/>
      <c r="I708" s="287"/>
      <c r="J708" s="287"/>
      <c r="K708" s="287"/>
      <c r="L708" s="287"/>
      <c r="M708" s="287"/>
      <c r="N708" s="287"/>
      <c r="O708" s="287"/>
      <c r="P708" s="287"/>
      <c r="Q708" s="287"/>
      <c r="R708" s="287"/>
    </row>
    <row r="709" spans="4:18" ht="24.75" customHeight="1">
      <c r="D709" s="287"/>
      <c r="E709" s="287"/>
      <c r="F709" s="287"/>
      <c r="G709" s="287"/>
      <c r="H709" s="287"/>
      <c r="I709" s="287"/>
      <c r="J709" s="287"/>
      <c r="K709" s="287"/>
      <c r="L709" s="287"/>
      <c r="M709" s="287"/>
      <c r="N709" s="287"/>
      <c r="O709" s="287"/>
      <c r="P709" s="287"/>
      <c r="Q709" s="287"/>
      <c r="R709" s="287"/>
    </row>
    <row r="710" spans="4:18" ht="24.75" customHeight="1">
      <c r="D710" s="287"/>
      <c r="E710" s="287"/>
      <c r="F710" s="287"/>
      <c r="G710" s="287"/>
      <c r="H710" s="287"/>
      <c r="I710" s="287"/>
      <c r="J710" s="287"/>
      <c r="K710" s="287"/>
      <c r="L710" s="287"/>
      <c r="M710" s="287"/>
      <c r="N710" s="287"/>
      <c r="O710" s="287"/>
      <c r="P710" s="287"/>
      <c r="Q710" s="287"/>
      <c r="R710" s="287"/>
    </row>
    <row r="711" spans="4:18" ht="24.75" customHeight="1">
      <c r="D711" s="287"/>
      <c r="E711" s="287"/>
      <c r="F711" s="287"/>
      <c r="G711" s="287"/>
      <c r="H711" s="287"/>
      <c r="I711" s="287"/>
      <c r="J711" s="287"/>
      <c r="K711" s="287"/>
      <c r="L711" s="287"/>
      <c r="M711" s="287"/>
      <c r="N711" s="287"/>
      <c r="O711" s="287"/>
      <c r="P711" s="287"/>
      <c r="Q711" s="287"/>
      <c r="R711" s="287"/>
    </row>
    <row r="712" spans="4:18" ht="24.75" customHeight="1">
      <c r="D712" s="287"/>
      <c r="E712" s="287"/>
      <c r="F712" s="287"/>
      <c r="G712" s="287"/>
      <c r="H712" s="287"/>
      <c r="I712" s="287"/>
      <c r="J712" s="287"/>
      <c r="K712" s="287"/>
      <c r="L712" s="287"/>
      <c r="M712" s="287"/>
      <c r="N712" s="287"/>
      <c r="O712" s="287"/>
      <c r="P712" s="287"/>
      <c r="Q712" s="287"/>
      <c r="R712" s="287"/>
    </row>
    <row r="713" spans="4:18" ht="24.75" customHeight="1">
      <c r="D713" s="287"/>
      <c r="E713" s="287"/>
      <c r="F713" s="287"/>
      <c r="G713" s="287"/>
      <c r="H713" s="287"/>
      <c r="I713" s="287"/>
      <c r="J713" s="287"/>
      <c r="K713" s="287"/>
      <c r="L713" s="287"/>
      <c r="M713" s="287"/>
      <c r="N713" s="287"/>
      <c r="O713" s="287"/>
      <c r="P713" s="287"/>
      <c r="Q713" s="287"/>
      <c r="R713" s="287"/>
    </row>
    <row r="714" spans="4:18" ht="24.75" customHeight="1">
      <c r="D714" s="287"/>
      <c r="E714" s="287"/>
      <c r="F714" s="287"/>
      <c r="G714" s="287"/>
      <c r="H714" s="287"/>
      <c r="I714" s="287"/>
      <c r="J714" s="287"/>
      <c r="K714" s="287"/>
      <c r="L714" s="287"/>
      <c r="M714" s="287"/>
      <c r="N714" s="287"/>
      <c r="O714" s="287"/>
      <c r="P714" s="287"/>
      <c r="Q714" s="287"/>
      <c r="R714" s="287"/>
    </row>
    <row r="715" spans="4:18" ht="24.75" customHeight="1">
      <c r="D715" s="287"/>
      <c r="E715" s="287"/>
      <c r="F715" s="287"/>
      <c r="G715" s="287"/>
      <c r="H715" s="287"/>
      <c r="I715" s="287"/>
      <c r="J715" s="287"/>
      <c r="K715" s="287"/>
      <c r="L715" s="287"/>
      <c r="M715" s="287"/>
      <c r="N715" s="287"/>
      <c r="O715" s="287"/>
      <c r="P715" s="287"/>
      <c r="Q715" s="287"/>
      <c r="R715" s="287"/>
    </row>
    <row r="716" spans="4:18" ht="24.75" customHeight="1">
      <c r="D716" s="287"/>
      <c r="E716" s="287"/>
      <c r="F716" s="287"/>
      <c r="G716" s="287"/>
      <c r="H716" s="287"/>
      <c r="I716" s="287"/>
      <c r="J716" s="287"/>
      <c r="K716" s="287"/>
      <c r="L716" s="287"/>
      <c r="M716" s="287"/>
      <c r="N716" s="287"/>
      <c r="O716" s="287"/>
      <c r="P716" s="287"/>
      <c r="Q716" s="287"/>
      <c r="R716" s="287"/>
    </row>
    <row r="717" spans="4:18" ht="24.75" customHeight="1">
      <c r="D717" s="287"/>
      <c r="E717" s="287"/>
      <c r="F717" s="287"/>
      <c r="G717" s="287"/>
      <c r="H717" s="287"/>
      <c r="I717" s="287"/>
      <c r="J717" s="287"/>
      <c r="K717" s="287"/>
      <c r="L717" s="287"/>
      <c r="M717" s="287"/>
      <c r="N717" s="287"/>
      <c r="O717" s="287"/>
      <c r="P717" s="287"/>
      <c r="Q717" s="287"/>
      <c r="R717" s="287"/>
    </row>
    <row r="718" spans="4:18" ht="24.75" customHeight="1">
      <c r="D718" s="287"/>
      <c r="E718" s="287"/>
      <c r="F718" s="287"/>
      <c r="G718" s="287"/>
      <c r="H718" s="287"/>
      <c r="I718" s="287"/>
      <c r="J718" s="287"/>
      <c r="K718" s="287"/>
      <c r="L718" s="287"/>
      <c r="M718" s="287"/>
      <c r="N718" s="287"/>
      <c r="O718" s="287"/>
      <c r="P718" s="287"/>
      <c r="Q718" s="287"/>
      <c r="R718" s="287"/>
    </row>
    <row r="719" spans="4:18" ht="24.75" customHeight="1">
      <c r="D719" s="287"/>
      <c r="E719" s="287"/>
      <c r="F719" s="287"/>
      <c r="G719" s="287"/>
      <c r="H719" s="287"/>
      <c r="I719" s="287"/>
      <c r="J719" s="287"/>
      <c r="K719" s="287"/>
      <c r="L719" s="287"/>
      <c r="M719" s="287"/>
      <c r="N719" s="287"/>
      <c r="O719" s="287"/>
      <c r="P719" s="287"/>
      <c r="Q719" s="287"/>
      <c r="R719" s="287"/>
    </row>
    <row r="720" spans="4:18" ht="24.75" customHeight="1">
      <c r="D720" s="287"/>
      <c r="E720" s="287"/>
      <c r="F720" s="287"/>
      <c r="G720" s="287"/>
      <c r="H720" s="287"/>
      <c r="I720" s="287"/>
      <c r="J720" s="287"/>
      <c r="K720" s="287"/>
      <c r="L720" s="287"/>
      <c r="M720" s="287"/>
      <c r="N720" s="287"/>
      <c r="O720" s="287"/>
      <c r="P720" s="287"/>
      <c r="Q720" s="287"/>
      <c r="R720" s="287"/>
    </row>
    <row r="721" spans="4:18" ht="24.75" customHeight="1">
      <c r="D721" s="287"/>
      <c r="E721" s="287"/>
      <c r="F721" s="287"/>
      <c r="G721" s="287"/>
      <c r="H721" s="287"/>
      <c r="I721" s="287"/>
      <c r="J721" s="287"/>
      <c r="K721" s="287"/>
      <c r="L721" s="287"/>
      <c r="M721" s="287"/>
      <c r="N721" s="287"/>
      <c r="O721" s="287"/>
      <c r="P721" s="287"/>
      <c r="Q721" s="287"/>
      <c r="R721" s="287"/>
    </row>
    <row r="722" spans="4:18" ht="24.75" customHeight="1">
      <c r="D722" s="287"/>
      <c r="E722" s="287"/>
      <c r="F722" s="287"/>
      <c r="G722" s="287"/>
      <c r="H722" s="287"/>
      <c r="I722" s="287"/>
      <c r="J722" s="287"/>
      <c r="K722" s="287"/>
      <c r="L722" s="287"/>
      <c r="M722" s="287"/>
      <c r="N722" s="287"/>
      <c r="O722" s="287"/>
      <c r="P722" s="287"/>
      <c r="Q722" s="287"/>
      <c r="R722" s="287"/>
    </row>
    <row r="723" spans="4:18" ht="24.75" customHeight="1">
      <c r="D723" s="287"/>
      <c r="E723" s="287"/>
      <c r="F723" s="287"/>
      <c r="G723" s="287"/>
      <c r="H723" s="287"/>
      <c r="I723" s="287"/>
      <c r="J723" s="287"/>
      <c r="K723" s="287"/>
      <c r="L723" s="287"/>
      <c r="M723" s="287"/>
      <c r="N723" s="287"/>
      <c r="O723" s="287"/>
      <c r="P723" s="287"/>
      <c r="Q723" s="287"/>
      <c r="R723" s="287"/>
    </row>
    <row r="724" spans="4:18" ht="24.75" customHeight="1">
      <c r="D724" s="287"/>
      <c r="E724" s="287"/>
      <c r="F724" s="287"/>
      <c r="G724" s="287"/>
      <c r="H724" s="287"/>
      <c r="I724" s="287"/>
      <c r="J724" s="287"/>
      <c r="K724" s="287"/>
      <c r="L724" s="287"/>
      <c r="M724" s="287"/>
      <c r="N724" s="287"/>
      <c r="O724" s="287"/>
      <c r="P724" s="287"/>
      <c r="Q724" s="287"/>
      <c r="R724" s="287"/>
    </row>
    <row r="725" spans="4:18" ht="24.75" customHeight="1">
      <c r="D725" s="287"/>
      <c r="E725" s="287"/>
      <c r="F725" s="287"/>
      <c r="G725" s="287"/>
      <c r="H725" s="287"/>
      <c r="I725" s="287"/>
      <c r="J725" s="287"/>
      <c r="K725" s="287"/>
      <c r="L725" s="287"/>
      <c r="M725" s="287"/>
      <c r="N725" s="287"/>
      <c r="O725" s="287"/>
      <c r="P725" s="287"/>
      <c r="Q725" s="287"/>
      <c r="R725" s="287"/>
    </row>
    <row r="726" spans="4:18" ht="24.75" customHeight="1">
      <c r="D726" s="287"/>
      <c r="E726" s="287"/>
      <c r="F726" s="287"/>
      <c r="G726" s="287"/>
      <c r="H726" s="287"/>
      <c r="I726" s="287"/>
      <c r="J726" s="287"/>
      <c r="K726" s="287"/>
      <c r="L726" s="287"/>
      <c r="M726" s="287"/>
      <c r="N726" s="287"/>
      <c r="O726" s="287"/>
      <c r="P726" s="287"/>
      <c r="Q726" s="287"/>
      <c r="R726" s="287"/>
    </row>
    <row r="727" spans="4:18" ht="24.75" customHeight="1">
      <c r="D727" s="287"/>
      <c r="E727" s="287"/>
      <c r="F727" s="287"/>
      <c r="G727" s="287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</row>
    <row r="728" spans="4:18" ht="24.75" customHeight="1">
      <c r="D728" s="287"/>
      <c r="E728" s="287"/>
      <c r="F728" s="287"/>
      <c r="G728" s="287"/>
      <c r="H728" s="287"/>
      <c r="I728" s="287"/>
      <c r="J728" s="287"/>
      <c r="K728" s="287"/>
      <c r="L728" s="287"/>
      <c r="M728" s="287"/>
      <c r="N728" s="287"/>
      <c r="O728" s="287"/>
      <c r="P728" s="287"/>
      <c r="Q728" s="287"/>
      <c r="R728" s="287"/>
    </row>
    <row r="729" spans="4:18" ht="24.75" customHeight="1">
      <c r="D729" s="287"/>
      <c r="E729" s="287"/>
      <c r="F729" s="287"/>
      <c r="G729" s="287"/>
      <c r="H729" s="287"/>
      <c r="I729" s="287"/>
      <c r="J729" s="287"/>
      <c r="K729" s="287"/>
      <c r="L729" s="287"/>
      <c r="M729" s="287"/>
      <c r="N729" s="287"/>
      <c r="O729" s="287"/>
      <c r="P729" s="287"/>
      <c r="Q729" s="287"/>
      <c r="R729" s="287"/>
    </row>
    <row r="730" spans="4:18" ht="24.75" customHeight="1">
      <c r="D730" s="287"/>
      <c r="E730" s="287"/>
      <c r="F730" s="287"/>
      <c r="G730" s="287"/>
      <c r="H730" s="287"/>
      <c r="I730" s="287"/>
      <c r="J730" s="287"/>
      <c r="K730" s="287"/>
      <c r="L730" s="287"/>
      <c r="M730" s="287"/>
      <c r="N730" s="287"/>
      <c r="O730" s="287"/>
      <c r="P730" s="287"/>
      <c r="Q730" s="287"/>
      <c r="R730" s="287"/>
    </row>
    <row r="731" spans="4:18" ht="24.75" customHeight="1">
      <c r="D731" s="287"/>
      <c r="E731" s="287"/>
      <c r="F731" s="287"/>
      <c r="G731" s="287"/>
      <c r="H731" s="287"/>
      <c r="I731" s="287"/>
      <c r="J731" s="287"/>
      <c r="K731" s="287"/>
      <c r="L731" s="287"/>
      <c r="M731" s="287"/>
      <c r="N731" s="287"/>
      <c r="O731" s="287"/>
      <c r="P731" s="287"/>
      <c r="Q731" s="287"/>
      <c r="R731" s="287"/>
    </row>
    <row r="732" spans="4:18" ht="24.75" customHeight="1">
      <c r="D732" s="287"/>
      <c r="E732" s="287"/>
      <c r="F732" s="287"/>
      <c r="G732" s="287"/>
      <c r="H732" s="287"/>
      <c r="I732" s="287"/>
      <c r="J732" s="287"/>
      <c r="K732" s="287"/>
      <c r="L732" s="287"/>
      <c r="M732" s="287"/>
      <c r="N732" s="287"/>
      <c r="O732" s="287"/>
      <c r="P732" s="287"/>
      <c r="Q732" s="287"/>
      <c r="R732" s="287"/>
    </row>
    <row r="733" spans="4:18" ht="24.75" customHeight="1">
      <c r="D733" s="287"/>
      <c r="E733" s="287"/>
      <c r="F733" s="287"/>
      <c r="G733" s="287"/>
      <c r="H733" s="287"/>
      <c r="I733" s="287"/>
      <c r="J733" s="287"/>
      <c r="K733" s="287"/>
      <c r="L733" s="287"/>
      <c r="M733" s="287"/>
      <c r="N733" s="287"/>
      <c r="O733" s="287"/>
      <c r="P733" s="287"/>
      <c r="Q733" s="287"/>
      <c r="R733" s="287"/>
    </row>
    <row r="734" spans="4:18" ht="24.75" customHeight="1">
      <c r="D734" s="287"/>
      <c r="E734" s="287"/>
      <c r="F734" s="287"/>
      <c r="G734" s="287"/>
      <c r="H734" s="287"/>
      <c r="I734" s="287"/>
      <c r="J734" s="287"/>
      <c r="K734" s="287"/>
      <c r="L734" s="287"/>
      <c r="M734" s="287"/>
      <c r="N734" s="287"/>
      <c r="O734" s="287"/>
      <c r="P734" s="287"/>
      <c r="Q734" s="287"/>
      <c r="R734" s="287"/>
    </row>
    <row r="735" spans="4:18" ht="24.75" customHeight="1">
      <c r="D735" s="287"/>
      <c r="E735" s="287"/>
      <c r="F735" s="287"/>
      <c r="G735" s="287"/>
      <c r="H735" s="287"/>
      <c r="I735" s="287"/>
      <c r="J735" s="287"/>
      <c r="K735" s="287"/>
      <c r="L735" s="287"/>
      <c r="M735" s="287"/>
      <c r="N735" s="287"/>
      <c r="O735" s="287"/>
      <c r="P735" s="287"/>
      <c r="Q735" s="287"/>
      <c r="R735" s="287"/>
    </row>
    <row r="736" spans="4:18" ht="24.75" customHeight="1">
      <c r="D736" s="287"/>
      <c r="E736" s="287"/>
      <c r="F736" s="287"/>
      <c r="G736" s="287"/>
      <c r="H736" s="287"/>
      <c r="I736" s="287"/>
      <c r="J736" s="287"/>
      <c r="K736" s="287"/>
      <c r="L736" s="287"/>
      <c r="M736" s="287"/>
      <c r="N736" s="287"/>
      <c r="O736" s="287"/>
      <c r="P736" s="287"/>
      <c r="Q736" s="287"/>
      <c r="R736" s="287"/>
    </row>
    <row r="737" spans="4:18" ht="24.75" customHeight="1">
      <c r="D737" s="287"/>
      <c r="E737" s="287"/>
      <c r="F737" s="287"/>
      <c r="G737" s="287"/>
      <c r="H737" s="287"/>
      <c r="I737" s="287"/>
      <c r="J737" s="287"/>
      <c r="K737" s="287"/>
      <c r="L737" s="287"/>
      <c r="M737" s="287"/>
      <c r="N737" s="287"/>
      <c r="O737" s="287"/>
      <c r="P737" s="287"/>
      <c r="Q737" s="287"/>
      <c r="R737" s="287"/>
    </row>
    <row r="738" spans="4:18" ht="24.75" customHeight="1">
      <c r="D738" s="287"/>
      <c r="E738" s="287"/>
      <c r="F738" s="287"/>
      <c r="G738" s="287"/>
      <c r="H738" s="287"/>
      <c r="I738" s="287"/>
      <c r="J738" s="287"/>
      <c r="K738" s="287"/>
      <c r="L738" s="287"/>
      <c r="M738" s="287"/>
      <c r="N738" s="287"/>
      <c r="O738" s="287"/>
      <c r="P738" s="287"/>
      <c r="Q738" s="287"/>
      <c r="R738" s="287"/>
    </row>
    <row r="739" spans="4:18" ht="24.75" customHeight="1">
      <c r="D739" s="287"/>
      <c r="E739" s="287"/>
      <c r="F739" s="287"/>
      <c r="G739" s="287"/>
      <c r="H739" s="287"/>
      <c r="I739" s="287"/>
      <c r="J739" s="287"/>
      <c r="K739" s="287"/>
      <c r="L739" s="287"/>
      <c r="M739" s="287"/>
      <c r="N739" s="287"/>
      <c r="O739" s="287"/>
      <c r="P739" s="287"/>
      <c r="Q739" s="287"/>
      <c r="R739" s="287"/>
    </row>
    <row r="740" spans="4:18" ht="24.75" customHeight="1">
      <c r="D740" s="287"/>
      <c r="E740" s="287"/>
      <c r="F740" s="287"/>
      <c r="G740" s="287"/>
      <c r="H740" s="287"/>
      <c r="I740" s="287"/>
      <c r="J740" s="287"/>
      <c r="K740" s="287"/>
      <c r="L740" s="287"/>
      <c r="M740" s="287"/>
      <c r="N740" s="287"/>
      <c r="O740" s="287"/>
      <c r="P740" s="287"/>
      <c r="Q740" s="287"/>
      <c r="R740" s="287"/>
    </row>
    <row r="741" spans="4:18" ht="24.75" customHeight="1">
      <c r="D741" s="287"/>
      <c r="E741" s="287"/>
      <c r="F741" s="287"/>
      <c r="G741" s="287"/>
      <c r="H741" s="287"/>
      <c r="I741" s="287"/>
      <c r="J741" s="287"/>
      <c r="K741" s="287"/>
      <c r="L741" s="287"/>
      <c r="M741" s="287"/>
      <c r="N741" s="287"/>
      <c r="O741" s="287"/>
      <c r="P741" s="287"/>
      <c r="Q741" s="287"/>
      <c r="R741" s="287"/>
    </row>
    <row r="742" spans="4:18" ht="24.75" customHeight="1">
      <c r="D742" s="287"/>
      <c r="E742" s="287"/>
      <c r="F742" s="287"/>
      <c r="G742" s="287"/>
      <c r="H742" s="287"/>
      <c r="I742" s="287"/>
      <c r="J742" s="287"/>
      <c r="K742" s="287"/>
      <c r="L742" s="287"/>
      <c r="M742" s="287"/>
      <c r="N742" s="287"/>
      <c r="O742" s="287"/>
      <c r="P742" s="287"/>
      <c r="Q742" s="287"/>
      <c r="R742" s="287"/>
    </row>
    <row r="743" spans="4:18" ht="24.75" customHeight="1">
      <c r="D743" s="287"/>
      <c r="E743" s="287"/>
      <c r="F743" s="287"/>
      <c r="G743" s="287"/>
      <c r="H743" s="287"/>
      <c r="I743" s="287"/>
      <c r="J743" s="287"/>
      <c r="K743" s="287"/>
      <c r="L743" s="287"/>
      <c r="M743" s="287"/>
      <c r="N743" s="287"/>
      <c r="O743" s="287"/>
      <c r="P743" s="287"/>
      <c r="Q743" s="287"/>
      <c r="R743" s="287"/>
    </row>
    <row r="744" spans="4:18" ht="24.75" customHeight="1">
      <c r="D744" s="287"/>
      <c r="E744" s="287"/>
      <c r="F744" s="287"/>
      <c r="G744" s="287"/>
      <c r="H744" s="287"/>
      <c r="I744" s="287"/>
      <c r="J744" s="287"/>
      <c r="K744" s="287"/>
      <c r="L744" s="287"/>
      <c r="M744" s="287"/>
      <c r="N744" s="287"/>
      <c r="O744" s="287"/>
      <c r="P744" s="287"/>
      <c r="Q744" s="287"/>
      <c r="R744" s="287"/>
    </row>
    <row r="745" spans="4:18" ht="24.75" customHeight="1">
      <c r="D745" s="287"/>
      <c r="E745" s="287"/>
      <c r="F745" s="287"/>
      <c r="G745" s="287"/>
      <c r="H745" s="287"/>
      <c r="I745" s="287"/>
      <c r="J745" s="287"/>
      <c r="K745" s="287"/>
      <c r="L745" s="287"/>
      <c r="M745" s="287"/>
      <c r="N745" s="287"/>
      <c r="O745" s="287"/>
      <c r="P745" s="287"/>
      <c r="Q745" s="287"/>
      <c r="R745" s="287"/>
    </row>
    <row r="746" spans="4:18" ht="24.75" customHeight="1">
      <c r="D746" s="287"/>
      <c r="E746" s="287"/>
      <c r="F746" s="287"/>
      <c r="G746" s="287"/>
      <c r="H746" s="287"/>
      <c r="I746" s="287"/>
      <c r="J746" s="287"/>
      <c r="K746" s="287"/>
      <c r="L746" s="287"/>
      <c r="M746" s="287"/>
      <c r="N746" s="287"/>
      <c r="O746" s="287"/>
      <c r="P746" s="287"/>
      <c r="Q746" s="287"/>
      <c r="R746" s="287"/>
    </row>
    <row r="747" spans="4:18" ht="24.75" customHeight="1">
      <c r="D747" s="287"/>
      <c r="E747" s="287"/>
      <c r="F747" s="287"/>
      <c r="G747" s="287"/>
      <c r="H747" s="287"/>
      <c r="I747" s="287"/>
      <c r="J747" s="287"/>
      <c r="K747" s="287"/>
      <c r="L747" s="287"/>
      <c r="M747" s="287"/>
      <c r="N747" s="287"/>
      <c r="O747" s="287"/>
      <c r="P747" s="287"/>
      <c r="Q747" s="287"/>
      <c r="R747" s="287"/>
    </row>
    <row r="748" spans="4:18" ht="24.75" customHeight="1">
      <c r="D748" s="287"/>
      <c r="E748" s="287"/>
      <c r="F748" s="287"/>
      <c r="G748" s="287"/>
      <c r="H748" s="287"/>
      <c r="I748" s="287"/>
      <c r="J748" s="287"/>
      <c r="K748" s="287"/>
      <c r="L748" s="287"/>
      <c r="M748" s="287"/>
      <c r="N748" s="287"/>
      <c r="O748" s="287"/>
      <c r="P748" s="287"/>
      <c r="Q748" s="287"/>
      <c r="R748" s="287"/>
    </row>
    <row r="749" spans="4:18" ht="24.75" customHeight="1">
      <c r="D749" s="287"/>
      <c r="E749" s="287"/>
      <c r="F749" s="287"/>
      <c r="G749" s="287"/>
      <c r="H749" s="287"/>
      <c r="I749" s="287"/>
      <c r="J749" s="287"/>
      <c r="K749" s="287"/>
      <c r="L749" s="287"/>
      <c r="M749" s="287"/>
      <c r="N749" s="287"/>
      <c r="O749" s="287"/>
      <c r="P749" s="287"/>
      <c r="Q749" s="287"/>
      <c r="R749" s="287"/>
    </row>
    <row r="750" spans="4:18" ht="24.75" customHeight="1">
      <c r="D750" s="287"/>
      <c r="E750" s="287"/>
      <c r="F750" s="287"/>
      <c r="G750" s="287"/>
      <c r="H750" s="287"/>
      <c r="I750" s="287"/>
      <c r="J750" s="287"/>
      <c r="K750" s="287"/>
      <c r="L750" s="287"/>
      <c r="M750" s="287"/>
      <c r="N750" s="287"/>
      <c r="O750" s="287"/>
      <c r="P750" s="287"/>
      <c r="Q750" s="287"/>
      <c r="R750" s="287"/>
    </row>
    <row r="751" spans="4:18" ht="24.75" customHeight="1">
      <c r="D751" s="287"/>
      <c r="E751" s="287"/>
      <c r="F751" s="287"/>
      <c r="G751" s="287"/>
      <c r="H751" s="287"/>
      <c r="I751" s="287"/>
      <c r="J751" s="287"/>
      <c r="K751" s="287"/>
      <c r="L751" s="287"/>
      <c r="M751" s="287"/>
      <c r="N751" s="287"/>
      <c r="O751" s="287"/>
      <c r="P751" s="287"/>
      <c r="Q751" s="287"/>
      <c r="R751" s="287"/>
    </row>
    <row r="752" spans="4:18" ht="24.75" customHeight="1">
      <c r="D752" s="287"/>
      <c r="E752" s="287"/>
      <c r="F752" s="287"/>
      <c r="G752" s="287"/>
      <c r="H752" s="287"/>
      <c r="I752" s="287"/>
      <c r="J752" s="287"/>
      <c r="K752" s="287"/>
      <c r="L752" s="287"/>
      <c r="M752" s="287"/>
      <c r="N752" s="287"/>
      <c r="O752" s="287"/>
      <c r="P752" s="287"/>
      <c r="Q752" s="287"/>
      <c r="R752" s="287"/>
    </row>
    <row r="753" spans="4:18" ht="24.75" customHeight="1">
      <c r="D753" s="287"/>
      <c r="E753" s="287"/>
      <c r="F753" s="287"/>
      <c r="G753" s="287"/>
      <c r="H753" s="287"/>
      <c r="I753" s="287"/>
      <c r="J753" s="287"/>
      <c r="K753" s="287"/>
      <c r="L753" s="287"/>
      <c r="M753" s="287"/>
      <c r="N753" s="287"/>
      <c r="O753" s="287"/>
      <c r="P753" s="287"/>
      <c r="Q753" s="287"/>
      <c r="R753" s="287"/>
    </row>
    <row r="754" spans="4:18" ht="24.75" customHeight="1">
      <c r="D754" s="287"/>
      <c r="E754" s="287"/>
      <c r="F754" s="287"/>
      <c r="G754" s="287"/>
      <c r="H754" s="287"/>
      <c r="I754" s="287"/>
      <c r="J754" s="287"/>
      <c r="K754" s="287"/>
      <c r="L754" s="287"/>
      <c r="M754" s="287"/>
      <c r="N754" s="287"/>
      <c r="O754" s="287"/>
      <c r="P754" s="287"/>
      <c r="Q754" s="287"/>
      <c r="R754" s="287"/>
    </row>
    <row r="755" spans="4:18" ht="24.75" customHeight="1">
      <c r="D755" s="287"/>
      <c r="E755" s="287"/>
      <c r="F755" s="287"/>
      <c r="G755" s="287"/>
      <c r="H755" s="287"/>
      <c r="I755" s="287"/>
      <c r="J755" s="287"/>
      <c r="K755" s="287"/>
      <c r="L755" s="287"/>
      <c r="M755" s="287"/>
      <c r="N755" s="287"/>
      <c r="O755" s="287"/>
      <c r="P755" s="287"/>
      <c r="Q755" s="287"/>
      <c r="R755" s="287"/>
    </row>
    <row r="756" spans="4:18" ht="24.75" customHeight="1">
      <c r="D756" s="287"/>
      <c r="E756" s="287"/>
      <c r="F756" s="287"/>
      <c r="G756" s="287"/>
      <c r="H756" s="287"/>
      <c r="I756" s="287"/>
      <c r="J756" s="287"/>
      <c r="K756" s="287"/>
      <c r="L756" s="287"/>
      <c r="M756" s="287"/>
      <c r="N756" s="287"/>
      <c r="O756" s="287"/>
      <c r="P756" s="287"/>
      <c r="Q756" s="287"/>
      <c r="R756" s="287"/>
    </row>
    <row r="757" spans="4:18" ht="24.75" customHeight="1">
      <c r="D757" s="287"/>
      <c r="E757" s="287"/>
      <c r="F757" s="287"/>
      <c r="G757" s="287"/>
      <c r="H757" s="287"/>
      <c r="I757" s="287"/>
      <c r="J757" s="287"/>
      <c r="K757" s="287"/>
      <c r="L757" s="287"/>
      <c r="M757" s="287"/>
      <c r="N757" s="287"/>
      <c r="O757" s="287"/>
      <c r="P757" s="287"/>
      <c r="Q757" s="287"/>
      <c r="R757" s="287"/>
    </row>
    <row r="758" spans="4:18" ht="24.75" customHeight="1">
      <c r="D758" s="287"/>
      <c r="E758" s="287"/>
      <c r="F758" s="287"/>
      <c r="G758" s="287"/>
      <c r="H758" s="287"/>
      <c r="I758" s="287"/>
      <c r="J758" s="287"/>
      <c r="K758" s="287"/>
      <c r="L758" s="287"/>
      <c r="M758" s="287"/>
      <c r="N758" s="287"/>
      <c r="O758" s="287"/>
      <c r="P758" s="287"/>
      <c r="Q758" s="287"/>
      <c r="R758" s="287"/>
    </row>
    <row r="759" spans="4:18" ht="24.75" customHeight="1">
      <c r="D759" s="287"/>
      <c r="E759" s="287"/>
      <c r="F759" s="287"/>
      <c r="G759" s="287"/>
      <c r="H759" s="287"/>
      <c r="I759" s="287"/>
      <c r="J759" s="287"/>
      <c r="K759" s="287"/>
      <c r="L759" s="287"/>
      <c r="M759" s="287"/>
      <c r="N759" s="287"/>
      <c r="O759" s="287"/>
      <c r="P759" s="287"/>
      <c r="Q759" s="287"/>
      <c r="R759" s="287"/>
    </row>
    <row r="760" spans="4:18" ht="24.75" customHeight="1">
      <c r="D760" s="287"/>
      <c r="E760" s="287"/>
      <c r="F760" s="287"/>
      <c r="G760" s="287"/>
      <c r="H760" s="287"/>
      <c r="I760" s="287"/>
      <c r="J760" s="287"/>
      <c r="K760" s="287"/>
      <c r="L760" s="287"/>
      <c r="M760" s="287"/>
      <c r="N760" s="287"/>
      <c r="O760" s="287"/>
      <c r="P760" s="287"/>
      <c r="Q760" s="287"/>
      <c r="R760" s="287"/>
    </row>
    <row r="761" spans="4:18" ht="24.75" customHeight="1">
      <c r="D761" s="287"/>
      <c r="E761" s="287"/>
      <c r="F761" s="287"/>
      <c r="G761" s="287"/>
      <c r="H761" s="287"/>
      <c r="I761" s="287"/>
      <c r="J761" s="287"/>
      <c r="K761" s="287"/>
      <c r="L761" s="287"/>
      <c r="M761" s="287"/>
      <c r="N761" s="287"/>
      <c r="O761" s="287"/>
      <c r="P761" s="287"/>
      <c r="Q761" s="287"/>
      <c r="R761" s="287"/>
    </row>
    <row r="762" spans="4:18" ht="24.75" customHeight="1">
      <c r="D762" s="287"/>
      <c r="E762" s="287"/>
      <c r="F762" s="287"/>
      <c r="G762" s="287"/>
      <c r="H762" s="287"/>
      <c r="I762" s="287"/>
      <c r="J762" s="287"/>
      <c r="K762" s="287"/>
      <c r="L762" s="287"/>
      <c r="M762" s="287"/>
      <c r="N762" s="287"/>
      <c r="O762" s="287"/>
      <c r="P762" s="287"/>
      <c r="Q762" s="287"/>
      <c r="R762" s="287"/>
    </row>
    <row r="763" spans="4:18" ht="24.75" customHeight="1">
      <c r="D763" s="287"/>
      <c r="E763" s="287"/>
      <c r="F763" s="287"/>
      <c r="G763" s="287"/>
      <c r="H763" s="287"/>
      <c r="I763" s="287"/>
      <c r="J763" s="287"/>
      <c r="K763" s="287"/>
      <c r="L763" s="287"/>
      <c r="M763" s="287"/>
      <c r="N763" s="287"/>
      <c r="O763" s="287"/>
      <c r="P763" s="287"/>
      <c r="Q763" s="287"/>
      <c r="R763" s="287"/>
    </row>
    <row r="764" spans="4:18" ht="24.75" customHeight="1">
      <c r="D764" s="287"/>
      <c r="E764" s="287"/>
      <c r="F764" s="287"/>
      <c r="G764" s="287"/>
      <c r="H764" s="287"/>
      <c r="I764" s="287"/>
      <c r="J764" s="287"/>
      <c r="K764" s="287"/>
      <c r="L764" s="287"/>
      <c r="M764" s="287"/>
      <c r="N764" s="287"/>
      <c r="O764" s="287"/>
      <c r="P764" s="287"/>
      <c r="Q764" s="287"/>
      <c r="R764" s="287"/>
    </row>
    <row r="765" spans="4:18" ht="24.75" customHeight="1">
      <c r="D765" s="287"/>
      <c r="E765" s="287"/>
      <c r="F765" s="287"/>
      <c r="G765" s="287"/>
      <c r="H765" s="287"/>
      <c r="I765" s="287"/>
      <c r="J765" s="287"/>
      <c r="K765" s="287"/>
      <c r="L765" s="287"/>
      <c r="M765" s="287"/>
      <c r="N765" s="287"/>
      <c r="O765" s="287"/>
      <c r="P765" s="287"/>
      <c r="Q765" s="287"/>
      <c r="R765" s="287"/>
    </row>
    <row r="766" spans="4:18" ht="24.75" customHeight="1">
      <c r="D766" s="287"/>
      <c r="E766" s="287"/>
      <c r="F766" s="287"/>
      <c r="G766" s="287"/>
      <c r="H766" s="287"/>
      <c r="I766" s="287"/>
      <c r="J766" s="287"/>
      <c r="K766" s="287"/>
      <c r="L766" s="287"/>
      <c r="M766" s="287"/>
      <c r="N766" s="287"/>
      <c r="O766" s="287"/>
      <c r="P766" s="287"/>
      <c r="Q766" s="287"/>
      <c r="R766" s="287"/>
    </row>
    <row r="767" spans="4:18" ht="24.75" customHeight="1">
      <c r="D767" s="287"/>
      <c r="E767" s="287"/>
      <c r="F767" s="287"/>
      <c r="G767" s="287"/>
      <c r="H767" s="287"/>
      <c r="I767" s="287"/>
      <c r="J767" s="287"/>
      <c r="K767" s="287"/>
      <c r="L767" s="287"/>
      <c r="M767" s="287"/>
      <c r="N767" s="287"/>
      <c r="O767" s="287"/>
      <c r="P767" s="287"/>
      <c r="Q767" s="287"/>
      <c r="R767" s="287"/>
    </row>
    <row r="768" spans="4:18" ht="24.75" customHeight="1">
      <c r="D768" s="287"/>
      <c r="E768" s="287"/>
      <c r="F768" s="287"/>
      <c r="G768" s="287"/>
      <c r="H768" s="287"/>
      <c r="I768" s="287"/>
      <c r="J768" s="287"/>
      <c r="K768" s="287"/>
      <c r="L768" s="287"/>
      <c r="M768" s="287"/>
      <c r="N768" s="287"/>
      <c r="O768" s="287"/>
      <c r="P768" s="287"/>
      <c r="Q768" s="287"/>
      <c r="R768" s="287"/>
    </row>
    <row r="769" spans="4:18" ht="24.75" customHeight="1">
      <c r="D769" s="287"/>
      <c r="E769" s="287"/>
      <c r="F769" s="287"/>
      <c r="G769" s="287"/>
      <c r="H769" s="287"/>
      <c r="I769" s="287"/>
      <c r="J769" s="287"/>
      <c r="K769" s="287"/>
      <c r="L769" s="287"/>
      <c r="M769" s="287"/>
      <c r="N769" s="287"/>
      <c r="O769" s="287"/>
      <c r="P769" s="287"/>
      <c r="Q769" s="287"/>
      <c r="R769" s="287"/>
    </row>
    <row r="770" spans="4:18" ht="24.75" customHeight="1">
      <c r="D770" s="287"/>
      <c r="E770" s="287"/>
      <c r="F770" s="287"/>
      <c r="G770" s="287"/>
      <c r="H770" s="287"/>
      <c r="I770" s="287"/>
      <c r="J770" s="287"/>
      <c r="K770" s="287"/>
      <c r="L770" s="287"/>
      <c r="M770" s="287"/>
      <c r="N770" s="287"/>
      <c r="O770" s="287"/>
      <c r="P770" s="287"/>
      <c r="Q770" s="287"/>
      <c r="R770" s="287"/>
    </row>
    <row r="771" spans="4:18" ht="24.75" customHeight="1">
      <c r="D771" s="287"/>
      <c r="E771" s="287"/>
      <c r="F771" s="287"/>
      <c r="G771" s="287"/>
      <c r="H771" s="287"/>
      <c r="I771" s="287"/>
      <c r="J771" s="287"/>
      <c r="K771" s="287"/>
      <c r="L771" s="287"/>
      <c r="M771" s="287"/>
      <c r="N771" s="287"/>
      <c r="O771" s="287"/>
      <c r="P771" s="287"/>
      <c r="Q771" s="287"/>
      <c r="R771" s="287"/>
    </row>
    <row r="772" spans="4:18" ht="24.75" customHeight="1">
      <c r="D772" s="287"/>
      <c r="E772" s="287"/>
      <c r="F772" s="287"/>
      <c r="G772" s="287"/>
      <c r="H772" s="287"/>
      <c r="I772" s="287"/>
      <c r="J772" s="287"/>
      <c r="K772" s="287"/>
      <c r="L772" s="287"/>
      <c r="M772" s="287"/>
      <c r="N772" s="287"/>
      <c r="O772" s="287"/>
      <c r="P772" s="287"/>
      <c r="Q772" s="287"/>
      <c r="R772" s="287"/>
    </row>
    <row r="773" spans="4:18" ht="24.75" customHeight="1">
      <c r="D773" s="287"/>
      <c r="E773" s="287"/>
      <c r="F773" s="287"/>
      <c r="G773" s="287"/>
      <c r="H773" s="287"/>
      <c r="I773" s="287"/>
      <c r="J773" s="287"/>
      <c r="K773" s="287"/>
      <c r="L773" s="287"/>
      <c r="M773" s="287"/>
      <c r="N773" s="287"/>
      <c r="O773" s="287"/>
      <c r="P773" s="287"/>
      <c r="Q773" s="287"/>
      <c r="R773" s="287"/>
    </row>
    <row r="774" spans="4:18" ht="24.75" customHeight="1">
      <c r="D774" s="287"/>
      <c r="E774" s="287"/>
      <c r="F774" s="287"/>
      <c r="G774" s="287"/>
      <c r="H774" s="287"/>
      <c r="I774" s="287"/>
      <c r="J774" s="287"/>
      <c r="K774" s="287"/>
      <c r="L774" s="287"/>
      <c r="M774" s="287"/>
      <c r="N774" s="287"/>
      <c r="O774" s="287"/>
      <c r="P774" s="287"/>
      <c r="Q774" s="287"/>
      <c r="R774" s="287"/>
    </row>
    <row r="775" spans="4:18" ht="24.75" customHeight="1">
      <c r="D775" s="287"/>
      <c r="E775" s="287"/>
      <c r="F775" s="287"/>
      <c r="G775" s="287"/>
      <c r="H775" s="287"/>
      <c r="I775" s="287"/>
      <c r="J775" s="287"/>
      <c r="K775" s="287"/>
      <c r="L775" s="287"/>
      <c r="M775" s="287"/>
      <c r="N775" s="287"/>
      <c r="O775" s="287"/>
      <c r="P775" s="287"/>
      <c r="Q775" s="287"/>
      <c r="R775" s="287"/>
    </row>
    <row r="776" spans="4:18" ht="24.75" customHeight="1">
      <c r="D776" s="287"/>
      <c r="E776" s="287"/>
      <c r="F776" s="287"/>
      <c r="G776" s="287"/>
      <c r="H776" s="287"/>
      <c r="I776" s="287"/>
      <c r="J776" s="287"/>
      <c r="K776" s="287"/>
      <c r="L776" s="287"/>
      <c r="M776" s="287"/>
      <c r="N776" s="287"/>
      <c r="O776" s="287"/>
      <c r="P776" s="287"/>
      <c r="Q776" s="287"/>
      <c r="R776" s="287"/>
    </row>
    <row r="777" spans="4:18" ht="24.75" customHeight="1">
      <c r="D777" s="287"/>
      <c r="E777" s="287"/>
      <c r="F777" s="287"/>
      <c r="G777" s="287"/>
      <c r="H777" s="287"/>
      <c r="I777" s="287"/>
      <c r="J777" s="287"/>
      <c r="K777" s="287"/>
      <c r="L777" s="287"/>
      <c r="M777" s="287"/>
      <c r="N777" s="287"/>
      <c r="O777" s="287"/>
      <c r="P777" s="287"/>
      <c r="Q777" s="287"/>
      <c r="R777" s="287"/>
    </row>
    <row r="778" spans="4:18" ht="24.75" customHeight="1">
      <c r="D778" s="287"/>
      <c r="E778" s="287"/>
      <c r="F778" s="287"/>
      <c r="G778" s="287"/>
      <c r="H778" s="287"/>
      <c r="I778" s="287"/>
      <c r="J778" s="287"/>
      <c r="K778" s="287"/>
      <c r="L778" s="287"/>
      <c r="M778" s="287"/>
      <c r="N778" s="287"/>
      <c r="O778" s="287"/>
      <c r="P778" s="287"/>
      <c r="Q778" s="287"/>
      <c r="R778" s="287"/>
    </row>
    <row r="779" spans="4:18" ht="24.75" customHeight="1">
      <c r="D779" s="287"/>
      <c r="E779" s="287"/>
      <c r="F779" s="287"/>
      <c r="G779" s="287"/>
      <c r="H779" s="287"/>
      <c r="I779" s="287"/>
      <c r="J779" s="287"/>
      <c r="K779" s="287"/>
      <c r="L779" s="287"/>
      <c r="M779" s="287"/>
      <c r="N779" s="287"/>
      <c r="O779" s="287"/>
      <c r="P779" s="287"/>
      <c r="Q779" s="287"/>
      <c r="R779" s="287"/>
    </row>
    <row r="780" spans="4:18" ht="24.75" customHeight="1">
      <c r="D780" s="287"/>
      <c r="E780" s="287"/>
      <c r="F780" s="287"/>
      <c r="G780" s="287"/>
      <c r="H780" s="287"/>
      <c r="I780" s="287"/>
      <c r="J780" s="287"/>
      <c r="K780" s="287"/>
      <c r="L780" s="287"/>
      <c r="M780" s="287"/>
      <c r="N780" s="287"/>
      <c r="O780" s="287"/>
      <c r="P780" s="287"/>
      <c r="Q780" s="287"/>
      <c r="R780" s="287"/>
    </row>
    <row r="781" spans="4:18" ht="24.75" customHeight="1">
      <c r="D781" s="287"/>
      <c r="E781" s="287"/>
      <c r="F781" s="287"/>
      <c r="G781" s="287"/>
      <c r="H781" s="287"/>
      <c r="I781" s="287"/>
      <c r="J781" s="287"/>
      <c r="K781" s="287"/>
      <c r="L781" s="287"/>
      <c r="M781" s="287"/>
      <c r="N781" s="287"/>
      <c r="O781" s="287"/>
      <c r="P781" s="287"/>
      <c r="Q781" s="287"/>
      <c r="R781" s="287"/>
    </row>
    <row r="782" spans="4:18" ht="24.75" customHeight="1">
      <c r="D782" s="287"/>
      <c r="E782" s="287"/>
      <c r="F782" s="287"/>
      <c r="G782" s="287"/>
      <c r="H782" s="287"/>
      <c r="I782" s="287"/>
      <c r="J782" s="287"/>
      <c r="K782" s="287"/>
      <c r="L782" s="287"/>
      <c r="M782" s="287"/>
      <c r="N782" s="287"/>
      <c r="O782" s="287"/>
      <c r="P782" s="287"/>
      <c r="Q782" s="287"/>
      <c r="R782" s="287"/>
    </row>
    <row r="783" spans="4:18" ht="24.75" customHeight="1">
      <c r="D783" s="287"/>
      <c r="E783" s="287"/>
      <c r="F783" s="287"/>
      <c r="G783" s="287"/>
      <c r="H783" s="287"/>
      <c r="I783" s="287"/>
      <c r="J783" s="287"/>
      <c r="K783" s="287"/>
      <c r="L783" s="287"/>
      <c r="M783" s="287"/>
      <c r="N783" s="287"/>
      <c r="O783" s="287"/>
      <c r="P783" s="287"/>
      <c r="Q783" s="287"/>
      <c r="R783" s="287"/>
    </row>
    <row r="784" spans="4:18" ht="24.75" customHeight="1">
      <c r="D784" s="287"/>
      <c r="E784" s="287"/>
      <c r="F784" s="287"/>
      <c r="G784" s="287"/>
      <c r="H784" s="287"/>
      <c r="I784" s="287"/>
      <c r="J784" s="287"/>
      <c r="K784" s="287"/>
      <c r="L784" s="287"/>
      <c r="M784" s="287"/>
      <c r="N784" s="287"/>
      <c r="O784" s="287"/>
      <c r="P784" s="287"/>
      <c r="Q784" s="287"/>
      <c r="R784" s="287"/>
    </row>
    <row r="785" spans="4:18" ht="24.75" customHeight="1">
      <c r="D785" s="287"/>
      <c r="E785" s="287"/>
      <c r="F785" s="287"/>
      <c r="G785" s="287"/>
      <c r="H785" s="287"/>
      <c r="I785" s="287"/>
      <c r="J785" s="287"/>
      <c r="K785" s="287"/>
      <c r="L785" s="287"/>
      <c r="M785" s="287"/>
      <c r="N785" s="287"/>
      <c r="O785" s="287"/>
      <c r="P785" s="287"/>
      <c r="Q785" s="287"/>
      <c r="R785" s="287"/>
    </row>
    <row r="786" spans="4:18" ht="24.75" customHeight="1"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</row>
    <row r="787" spans="4:18" ht="24.75" customHeight="1"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</row>
    <row r="788" spans="4:18" ht="24.75" customHeight="1"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</row>
    <row r="789" spans="4:18" ht="24.75" customHeight="1"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</row>
    <row r="790" spans="4:18" ht="24.75" customHeight="1">
      <c r="D790" s="287"/>
      <c r="E790" s="287"/>
      <c r="F790" s="287"/>
      <c r="G790" s="287"/>
      <c r="H790" s="287"/>
      <c r="I790" s="287"/>
      <c r="J790" s="287"/>
      <c r="K790" s="287"/>
      <c r="L790" s="287"/>
      <c r="M790" s="287"/>
      <c r="N790" s="287"/>
      <c r="O790" s="287"/>
      <c r="P790" s="287"/>
      <c r="Q790" s="287"/>
      <c r="R790" s="287"/>
    </row>
    <row r="791" spans="4:18" ht="24.75" customHeight="1">
      <c r="D791" s="287"/>
      <c r="E791" s="287"/>
      <c r="F791" s="287"/>
      <c r="G791" s="287"/>
      <c r="H791" s="287"/>
      <c r="I791" s="287"/>
      <c r="J791" s="287"/>
      <c r="K791" s="287"/>
      <c r="L791" s="287"/>
      <c r="M791" s="287"/>
      <c r="N791" s="287"/>
      <c r="O791" s="287"/>
      <c r="P791" s="287"/>
      <c r="Q791" s="287"/>
      <c r="R791" s="287"/>
    </row>
    <row r="792" spans="4:18" ht="24.75" customHeight="1">
      <c r="D792" s="287"/>
      <c r="E792" s="287"/>
      <c r="F792" s="287"/>
      <c r="G792" s="287"/>
      <c r="H792" s="287"/>
      <c r="I792" s="287"/>
      <c r="J792" s="287"/>
      <c r="K792" s="287"/>
      <c r="L792" s="287"/>
      <c r="M792" s="287"/>
      <c r="N792" s="287"/>
      <c r="O792" s="287"/>
      <c r="P792" s="287"/>
      <c r="Q792" s="287"/>
      <c r="R792" s="287"/>
    </row>
    <row r="793" spans="4:18" ht="24.75" customHeight="1">
      <c r="D793" s="287"/>
      <c r="E793" s="287"/>
      <c r="F793" s="287"/>
      <c r="G793" s="287"/>
      <c r="H793" s="287"/>
      <c r="I793" s="287"/>
      <c r="J793" s="287"/>
      <c r="K793" s="287"/>
      <c r="L793" s="287"/>
      <c r="M793" s="287"/>
      <c r="N793" s="287"/>
      <c r="O793" s="287"/>
      <c r="P793" s="287"/>
      <c r="Q793" s="287"/>
      <c r="R793" s="287"/>
    </row>
    <row r="794" spans="4:18" ht="24.75" customHeight="1">
      <c r="D794" s="287"/>
      <c r="E794" s="287"/>
      <c r="F794" s="287"/>
      <c r="G794" s="287"/>
      <c r="H794" s="287"/>
      <c r="I794" s="287"/>
      <c r="J794" s="287"/>
      <c r="K794" s="287"/>
      <c r="L794" s="287"/>
      <c r="M794" s="287"/>
      <c r="N794" s="287"/>
      <c r="O794" s="287"/>
      <c r="P794" s="287"/>
      <c r="Q794" s="287"/>
      <c r="R794" s="287"/>
    </row>
    <row r="795" spans="4:18" ht="24.75" customHeight="1">
      <c r="D795" s="287"/>
      <c r="E795" s="287"/>
      <c r="F795" s="287"/>
      <c r="G795" s="287"/>
      <c r="H795" s="287"/>
      <c r="I795" s="287"/>
      <c r="J795" s="287"/>
      <c r="K795" s="287"/>
      <c r="L795" s="287"/>
      <c r="M795" s="287"/>
      <c r="N795" s="287"/>
      <c r="O795" s="287"/>
      <c r="P795" s="287"/>
      <c r="Q795" s="287"/>
      <c r="R795" s="287"/>
    </row>
    <row r="796" spans="4:18" ht="24.75" customHeight="1">
      <c r="D796" s="287"/>
      <c r="E796" s="287"/>
      <c r="F796" s="287"/>
      <c r="G796" s="287"/>
      <c r="H796" s="287"/>
      <c r="I796" s="287"/>
      <c r="J796" s="287"/>
      <c r="K796" s="287"/>
      <c r="L796" s="287"/>
      <c r="M796" s="287"/>
      <c r="N796" s="287"/>
      <c r="O796" s="287"/>
      <c r="P796" s="287"/>
      <c r="Q796" s="287"/>
      <c r="R796" s="287"/>
    </row>
    <row r="797" spans="4:18" ht="24.75" customHeight="1">
      <c r="D797" s="287"/>
      <c r="E797" s="287"/>
      <c r="F797" s="287"/>
      <c r="G797" s="287"/>
      <c r="H797" s="287"/>
      <c r="I797" s="287"/>
      <c r="J797" s="287"/>
      <c r="K797" s="287"/>
      <c r="L797" s="287"/>
      <c r="M797" s="287"/>
      <c r="N797" s="287"/>
      <c r="O797" s="287"/>
      <c r="P797" s="287"/>
      <c r="Q797" s="287"/>
      <c r="R797" s="287"/>
    </row>
    <row r="798" spans="4:18" ht="24.75" customHeight="1">
      <c r="D798" s="287"/>
      <c r="E798" s="287"/>
      <c r="F798" s="287"/>
      <c r="G798" s="287"/>
      <c r="H798" s="287"/>
      <c r="I798" s="287"/>
      <c r="J798" s="287"/>
      <c r="K798" s="287"/>
      <c r="L798" s="287"/>
      <c r="M798" s="287"/>
      <c r="N798" s="287"/>
      <c r="O798" s="287"/>
      <c r="P798" s="287"/>
      <c r="Q798" s="287"/>
      <c r="R798" s="287"/>
    </row>
    <row r="799" spans="4:18" ht="24.75" customHeight="1">
      <c r="D799" s="287"/>
      <c r="E799" s="287"/>
      <c r="F799" s="287"/>
      <c r="G799" s="287"/>
      <c r="H799" s="287"/>
      <c r="I799" s="287"/>
      <c r="J799" s="287"/>
      <c r="K799" s="287"/>
      <c r="L799" s="287"/>
      <c r="M799" s="287"/>
      <c r="N799" s="287"/>
      <c r="O799" s="287"/>
      <c r="P799" s="287"/>
      <c r="Q799" s="287"/>
      <c r="R799" s="287"/>
    </row>
    <row r="800" spans="4:18" ht="24.75" customHeight="1">
      <c r="D800" s="287"/>
      <c r="E800" s="287"/>
      <c r="F800" s="287"/>
      <c r="G800" s="287"/>
      <c r="H800" s="287"/>
      <c r="I800" s="287"/>
      <c r="J800" s="287"/>
      <c r="K800" s="287"/>
      <c r="L800" s="287"/>
      <c r="M800" s="287"/>
      <c r="N800" s="287"/>
      <c r="O800" s="287"/>
      <c r="P800" s="287"/>
      <c r="Q800" s="287"/>
      <c r="R800" s="287"/>
    </row>
    <row r="801" spans="4:18" ht="24.75" customHeight="1">
      <c r="D801" s="287"/>
      <c r="E801" s="287"/>
      <c r="F801" s="287"/>
      <c r="G801" s="287"/>
      <c r="H801" s="287"/>
      <c r="I801" s="287"/>
      <c r="J801" s="287"/>
      <c r="K801" s="287"/>
      <c r="L801" s="287"/>
      <c r="M801" s="287"/>
      <c r="N801" s="287"/>
      <c r="O801" s="287"/>
      <c r="P801" s="287"/>
      <c r="Q801" s="287"/>
      <c r="R801" s="287"/>
    </row>
    <row r="802" spans="4:18" ht="24.75" customHeight="1">
      <c r="D802" s="287"/>
      <c r="E802" s="287"/>
      <c r="F802" s="287"/>
      <c r="G802" s="287"/>
      <c r="H802" s="287"/>
      <c r="I802" s="287"/>
      <c r="J802" s="287"/>
      <c r="K802" s="287"/>
      <c r="L802" s="287"/>
      <c r="M802" s="287"/>
      <c r="N802" s="287"/>
      <c r="O802" s="287"/>
      <c r="P802" s="287"/>
      <c r="Q802" s="287"/>
      <c r="R802" s="287"/>
    </row>
    <row r="803" spans="4:18" ht="24.75" customHeight="1">
      <c r="D803" s="287"/>
      <c r="E803" s="287"/>
      <c r="F803" s="287"/>
      <c r="G803" s="287"/>
      <c r="H803" s="287"/>
      <c r="I803" s="287"/>
      <c r="J803" s="287"/>
      <c r="K803" s="287"/>
      <c r="L803" s="287"/>
      <c r="M803" s="287"/>
      <c r="N803" s="287"/>
      <c r="O803" s="287"/>
      <c r="P803" s="287"/>
      <c r="Q803" s="287"/>
      <c r="R803" s="287"/>
    </row>
    <row r="804" spans="4:18" ht="24.75" customHeight="1">
      <c r="D804" s="287"/>
      <c r="E804" s="287"/>
      <c r="F804" s="287"/>
      <c r="G804" s="287"/>
      <c r="H804" s="287"/>
      <c r="I804" s="287"/>
      <c r="J804" s="287"/>
      <c r="K804" s="287"/>
      <c r="L804" s="287"/>
      <c r="M804" s="287"/>
      <c r="N804" s="287"/>
      <c r="O804" s="287"/>
      <c r="P804" s="287"/>
      <c r="Q804" s="287"/>
      <c r="R804" s="287"/>
    </row>
    <row r="805" spans="4:18" ht="24.75" customHeight="1">
      <c r="D805" s="287"/>
      <c r="E805" s="287"/>
      <c r="F805" s="287"/>
      <c r="G805" s="287"/>
      <c r="H805" s="287"/>
      <c r="I805" s="287"/>
      <c r="J805" s="287"/>
      <c r="K805" s="287"/>
      <c r="L805" s="287"/>
      <c r="M805" s="287"/>
      <c r="N805" s="287"/>
      <c r="O805" s="287"/>
      <c r="P805" s="287"/>
      <c r="Q805" s="287"/>
      <c r="R805" s="287"/>
    </row>
    <row r="806" spans="4:18" ht="24.75" customHeight="1">
      <c r="D806" s="287"/>
      <c r="E806" s="287"/>
      <c r="F806" s="287"/>
      <c r="G806" s="287"/>
      <c r="H806" s="287"/>
      <c r="I806" s="287"/>
      <c r="J806" s="287"/>
      <c r="K806" s="287"/>
      <c r="L806" s="287"/>
      <c r="M806" s="287"/>
      <c r="N806" s="287"/>
      <c r="O806" s="287"/>
      <c r="P806" s="287"/>
      <c r="Q806" s="287"/>
      <c r="R806" s="287"/>
    </row>
    <row r="807" spans="4:18" ht="24.75" customHeight="1">
      <c r="D807" s="287"/>
      <c r="E807" s="287"/>
      <c r="F807" s="287"/>
      <c r="G807" s="287"/>
      <c r="H807" s="287"/>
      <c r="I807" s="287"/>
      <c r="J807" s="287"/>
      <c r="K807" s="287"/>
      <c r="L807" s="287"/>
      <c r="M807" s="287"/>
      <c r="N807" s="287"/>
      <c r="O807" s="287"/>
      <c r="P807" s="287"/>
      <c r="Q807" s="287"/>
      <c r="R807" s="287"/>
    </row>
    <row r="808" spans="4:18" ht="24.75" customHeight="1">
      <c r="D808" s="287"/>
      <c r="E808" s="287"/>
      <c r="F808" s="287"/>
      <c r="G808" s="287"/>
      <c r="H808" s="287"/>
      <c r="I808" s="287"/>
      <c r="J808" s="287"/>
      <c r="K808" s="287"/>
      <c r="L808" s="287"/>
      <c r="M808" s="287"/>
      <c r="N808" s="287"/>
      <c r="O808" s="287"/>
      <c r="P808" s="287"/>
      <c r="Q808" s="287"/>
      <c r="R808" s="287"/>
    </row>
    <row r="809" spans="4:18" ht="24.75" customHeight="1">
      <c r="D809" s="287"/>
      <c r="E809" s="287"/>
      <c r="F809" s="287"/>
      <c r="G809" s="287"/>
      <c r="H809" s="287"/>
      <c r="I809" s="287"/>
      <c r="J809" s="287"/>
      <c r="K809" s="287"/>
      <c r="L809" s="287"/>
      <c r="M809" s="287"/>
      <c r="N809" s="287"/>
      <c r="O809" s="287"/>
      <c r="P809" s="287"/>
      <c r="Q809" s="287"/>
      <c r="R809" s="287"/>
    </row>
    <row r="810" spans="4:18" ht="24.75" customHeight="1">
      <c r="D810" s="287"/>
      <c r="E810" s="287"/>
      <c r="F810" s="287"/>
      <c r="G810" s="287"/>
      <c r="H810" s="287"/>
      <c r="I810" s="287"/>
      <c r="J810" s="287"/>
      <c r="K810" s="287"/>
      <c r="L810" s="287"/>
      <c r="M810" s="287"/>
      <c r="N810" s="287"/>
      <c r="O810" s="287"/>
      <c r="P810" s="287"/>
      <c r="Q810" s="287"/>
      <c r="R810" s="287"/>
    </row>
    <row r="811" spans="4:18" ht="24.75" customHeight="1">
      <c r="D811" s="287"/>
      <c r="E811" s="287"/>
      <c r="F811" s="287"/>
      <c r="G811" s="287"/>
      <c r="H811" s="287"/>
      <c r="I811" s="287"/>
      <c r="J811" s="287"/>
      <c r="K811" s="287"/>
      <c r="L811" s="287"/>
      <c r="M811" s="287"/>
      <c r="N811" s="287"/>
      <c r="O811" s="287"/>
      <c r="P811" s="287"/>
      <c r="Q811" s="287"/>
      <c r="R811" s="287"/>
    </row>
    <row r="812" spans="4:18" ht="24.75" customHeight="1">
      <c r="D812" s="287"/>
      <c r="E812" s="287"/>
      <c r="F812" s="287"/>
      <c r="G812" s="287"/>
      <c r="H812" s="287"/>
      <c r="I812" s="287"/>
      <c r="J812" s="287"/>
      <c r="K812" s="287"/>
      <c r="L812" s="287"/>
      <c r="M812" s="287"/>
      <c r="N812" s="287"/>
      <c r="O812" s="287"/>
      <c r="P812" s="287"/>
      <c r="Q812" s="287"/>
      <c r="R812" s="287"/>
    </row>
    <row r="813" spans="4:18" ht="24.75" customHeight="1">
      <c r="D813" s="287"/>
      <c r="E813" s="287"/>
      <c r="F813" s="287"/>
      <c r="G813" s="287"/>
      <c r="H813" s="287"/>
      <c r="I813" s="287"/>
      <c r="J813" s="287"/>
      <c r="K813" s="287"/>
      <c r="L813" s="287"/>
      <c r="M813" s="287"/>
      <c r="N813" s="287"/>
      <c r="O813" s="287"/>
      <c r="P813" s="287"/>
      <c r="Q813" s="287"/>
      <c r="R813" s="287"/>
    </row>
    <row r="814" spans="4:18" ht="24.75" customHeight="1">
      <c r="D814" s="287"/>
      <c r="E814" s="287"/>
      <c r="F814" s="287"/>
      <c r="G814" s="287"/>
      <c r="H814" s="287"/>
      <c r="I814" s="287"/>
      <c r="J814" s="287"/>
      <c r="K814" s="287"/>
      <c r="L814" s="287"/>
      <c r="M814" s="287"/>
      <c r="N814" s="287"/>
      <c r="O814" s="287"/>
      <c r="P814" s="287"/>
      <c r="Q814" s="287"/>
      <c r="R814" s="287"/>
    </row>
    <row r="815" spans="4:18" ht="24.75" customHeight="1">
      <c r="D815" s="287"/>
      <c r="E815" s="287"/>
      <c r="F815" s="287"/>
      <c r="G815" s="287"/>
      <c r="H815" s="287"/>
      <c r="I815" s="287"/>
      <c r="J815" s="287"/>
      <c r="K815" s="287"/>
      <c r="L815" s="287"/>
      <c r="M815" s="287"/>
      <c r="N815" s="287"/>
      <c r="O815" s="287"/>
      <c r="P815" s="287"/>
      <c r="Q815" s="287"/>
      <c r="R815" s="287"/>
    </row>
    <row r="816" spans="4:18" ht="24.75" customHeight="1">
      <c r="D816" s="287"/>
      <c r="E816" s="287"/>
      <c r="F816" s="287"/>
      <c r="G816" s="287"/>
      <c r="H816" s="287"/>
      <c r="I816" s="287"/>
      <c r="J816" s="287"/>
      <c r="K816" s="287"/>
      <c r="L816" s="287"/>
      <c r="M816" s="287"/>
      <c r="N816" s="287"/>
      <c r="O816" s="287"/>
      <c r="P816" s="287"/>
      <c r="Q816" s="287"/>
      <c r="R816" s="287"/>
    </row>
    <row r="817" spans="4:18" ht="24.75" customHeight="1">
      <c r="D817" s="287"/>
      <c r="E817" s="287"/>
      <c r="F817" s="287"/>
      <c r="G817" s="287"/>
      <c r="H817" s="287"/>
      <c r="I817" s="287"/>
      <c r="J817" s="287"/>
      <c r="K817" s="287"/>
      <c r="L817" s="287"/>
      <c r="M817" s="287"/>
      <c r="N817" s="287"/>
      <c r="O817" s="287"/>
      <c r="P817" s="287"/>
      <c r="Q817" s="287"/>
      <c r="R817" s="287"/>
    </row>
    <row r="818" spans="4:18" ht="24.75" customHeight="1">
      <c r="D818" s="287"/>
      <c r="E818" s="287"/>
      <c r="F818" s="287"/>
      <c r="G818" s="287"/>
      <c r="H818" s="287"/>
      <c r="I818" s="287"/>
      <c r="J818" s="287"/>
      <c r="K818" s="287"/>
      <c r="L818" s="287"/>
      <c r="M818" s="287"/>
      <c r="N818" s="287"/>
      <c r="O818" s="287"/>
      <c r="P818" s="287"/>
      <c r="Q818" s="287"/>
      <c r="R818" s="287"/>
    </row>
    <row r="819" spans="4:18" ht="24.75" customHeight="1">
      <c r="D819" s="287"/>
      <c r="E819" s="287"/>
      <c r="F819" s="287"/>
      <c r="G819" s="287"/>
      <c r="H819" s="287"/>
      <c r="I819" s="287"/>
      <c r="J819" s="287"/>
      <c r="K819" s="287"/>
      <c r="L819" s="287"/>
      <c r="M819" s="287"/>
      <c r="N819" s="287"/>
      <c r="O819" s="287"/>
      <c r="P819" s="287"/>
      <c r="Q819" s="287"/>
      <c r="R819" s="287"/>
    </row>
    <row r="820" spans="4:18" ht="24.75" customHeight="1">
      <c r="D820" s="287"/>
      <c r="E820" s="287"/>
      <c r="F820" s="287"/>
      <c r="G820" s="287"/>
      <c r="H820" s="287"/>
      <c r="I820" s="287"/>
      <c r="J820" s="287"/>
      <c r="K820" s="287"/>
      <c r="L820" s="287"/>
      <c r="M820" s="287"/>
      <c r="N820" s="287"/>
      <c r="O820" s="287"/>
      <c r="P820" s="287"/>
      <c r="Q820" s="287"/>
      <c r="R820" s="287"/>
    </row>
    <row r="821" spans="4:18" ht="24.75" customHeight="1">
      <c r="D821" s="287"/>
      <c r="E821" s="287"/>
      <c r="F821" s="287"/>
      <c r="G821" s="287"/>
      <c r="H821" s="287"/>
      <c r="I821" s="287"/>
      <c r="J821" s="287"/>
      <c r="K821" s="287"/>
      <c r="L821" s="287"/>
      <c r="M821" s="287"/>
      <c r="N821" s="287"/>
      <c r="O821" s="287"/>
      <c r="P821" s="287"/>
      <c r="Q821" s="287"/>
      <c r="R821" s="287"/>
    </row>
    <row r="822" spans="4:18" ht="24.75" customHeight="1">
      <c r="D822" s="287"/>
      <c r="E822" s="287"/>
      <c r="F822" s="287"/>
      <c r="G822" s="287"/>
      <c r="H822" s="287"/>
      <c r="I822" s="287"/>
      <c r="J822" s="287"/>
      <c r="K822" s="287"/>
      <c r="L822" s="287"/>
      <c r="M822" s="287"/>
      <c r="N822" s="287"/>
      <c r="O822" s="287"/>
      <c r="P822" s="287"/>
      <c r="Q822" s="287"/>
      <c r="R822" s="287"/>
    </row>
    <row r="823" spans="4:18" ht="24.75" customHeight="1">
      <c r="D823" s="287"/>
      <c r="E823" s="287"/>
      <c r="F823" s="287"/>
      <c r="G823" s="287"/>
      <c r="H823" s="287"/>
      <c r="I823" s="287"/>
      <c r="J823" s="287"/>
      <c r="K823" s="287"/>
      <c r="L823" s="287"/>
      <c r="M823" s="287"/>
      <c r="N823" s="287"/>
      <c r="O823" s="287"/>
      <c r="P823" s="287"/>
      <c r="Q823" s="287"/>
      <c r="R823" s="287"/>
    </row>
    <row r="824" spans="4:18" ht="24.75" customHeight="1">
      <c r="D824" s="287"/>
      <c r="E824" s="287"/>
      <c r="F824" s="287"/>
      <c r="G824" s="287"/>
      <c r="H824" s="287"/>
      <c r="I824" s="287"/>
      <c r="J824" s="287"/>
      <c r="K824" s="287"/>
      <c r="L824" s="287"/>
      <c r="M824" s="287"/>
      <c r="N824" s="287"/>
      <c r="O824" s="287"/>
      <c r="P824" s="287"/>
      <c r="Q824" s="287"/>
      <c r="R824" s="287"/>
    </row>
    <row r="825" spans="4:18" ht="24.75" customHeight="1">
      <c r="D825" s="287"/>
      <c r="E825" s="287"/>
      <c r="F825" s="287"/>
      <c r="G825" s="287"/>
      <c r="H825" s="287"/>
      <c r="I825" s="287"/>
      <c r="J825" s="287"/>
      <c r="K825" s="287"/>
      <c r="L825" s="287"/>
      <c r="M825" s="287"/>
      <c r="N825" s="287"/>
      <c r="O825" s="287"/>
      <c r="P825" s="287"/>
      <c r="Q825" s="287"/>
      <c r="R825" s="287"/>
    </row>
    <row r="826" spans="4:18" ht="24.75" customHeight="1">
      <c r="D826" s="287"/>
      <c r="E826" s="287"/>
      <c r="F826" s="287"/>
      <c r="G826" s="287"/>
      <c r="H826" s="287"/>
      <c r="I826" s="287"/>
      <c r="J826" s="287"/>
      <c r="K826" s="287"/>
      <c r="L826" s="287"/>
      <c r="M826" s="287"/>
      <c r="N826" s="287"/>
      <c r="O826" s="287"/>
      <c r="P826" s="287"/>
      <c r="Q826" s="287"/>
      <c r="R826" s="287"/>
    </row>
    <row r="827" spans="4:18" ht="24.75" customHeight="1">
      <c r="D827" s="287"/>
      <c r="E827" s="287"/>
      <c r="F827" s="287"/>
      <c r="G827" s="287"/>
      <c r="H827" s="287"/>
      <c r="I827" s="287"/>
      <c r="J827" s="287"/>
      <c r="K827" s="287"/>
      <c r="L827" s="287"/>
      <c r="M827" s="287"/>
      <c r="N827" s="287"/>
      <c r="O827" s="287"/>
      <c r="P827" s="287"/>
      <c r="Q827" s="287"/>
      <c r="R827" s="287"/>
    </row>
    <row r="828" spans="4:18" ht="24.75" customHeight="1">
      <c r="D828" s="287"/>
      <c r="E828" s="287"/>
      <c r="F828" s="287"/>
      <c r="G828" s="287"/>
      <c r="H828" s="287"/>
      <c r="I828" s="287"/>
      <c r="J828" s="287"/>
      <c r="K828" s="287"/>
      <c r="L828" s="287"/>
      <c r="M828" s="287"/>
      <c r="N828" s="287"/>
      <c r="O828" s="287"/>
      <c r="P828" s="287"/>
      <c r="Q828" s="287"/>
      <c r="R828" s="287"/>
    </row>
    <row r="829" spans="4:18" ht="24.75" customHeight="1">
      <c r="D829" s="287"/>
      <c r="E829" s="287"/>
      <c r="F829" s="287"/>
      <c r="G829" s="287"/>
      <c r="H829" s="287"/>
      <c r="I829" s="287"/>
      <c r="J829" s="287"/>
      <c r="K829" s="287"/>
      <c r="L829" s="287"/>
      <c r="M829" s="287"/>
      <c r="N829" s="287"/>
      <c r="O829" s="287"/>
      <c r="P829" s="287"/>
      <c r="Q829" s="287"/>
      <c r="R829" s="287"/>
    </row>
    <row r="830" spans="4:18" ht="24.75" customHeight="1">
      <c r="D830" s="287"/>
      <c r="E830" s="287"/>
      <c r="F830" s="287"/>
      <c r="G830" s="287"/>
      <c r="H830" s="287"/>
      <c r="I830" s="287"/>
      <c r="J830" s="287"/>
      <c r="K830" s="287"/>
      <c r="L830" s="287"/>
      <c r="M830" s="287"/>
      <c r="N830" s="287"/>
      <c r="O830" s="287"/>
      <c r="P830" s="287"/>
      <c r="Q830" s="287"/>
      <c r="R830" s="287"/>
    </row>
    <row r="831" spans="4:18" ht="24.75" customHeight="1">
      <c r="D831" s="287"/>
      <c r="E831" s="287"/>
      <c r="F831" s="287"/>
      <c r="G831" s="287"/>
      <c r="H831" s="287"/>
      <c r="I831" s="287"/>
      <c r="J831" s="287"/>
      <c r="K831" s="287"/>
      <c r="L831" s="287"/>
      <c r="M831" s="287"/>
      <c r="N831" s="287"/>
      <c r="O831" s="287"/>
      <c r="P831" s="287"/>
      <c r="Q831" s="287"/>
      <c r="R831" s="287"/>
    </row>
    <row r="832" spans="4:18" ht="24.75" customHeight="1">
      <c r="D832" s="287"/>
      <c r="E832" s="287"/>
      <c r="F832" s="287"/>
      <c r="G832" s="287"/>
      <c r="H832" s="287"/>
      <c r="I832" s="287"/>
      <c r="J832" s="287"/>
      <c r="K832" s="287"/>
      <c r="L832" s="287"/>
      <c r="M832" s="287"/>
      <c r="N832" s="287"/>
      <c r="O832" s="287"/>
      <c r="P832" s="287"/>
      <c r="Q832" s="287"/>
      <c r="R832" s="287"/>
    </row>
    <row r="833" spans="4:18" ht="24.75" customHeight="1">
      <c r="D833" s="287"/>
      <c r="E833" s="287"/>
      <c r="F833" s="287"/>
      <c r="G833" s="287"/>
      <c r="H833" s="287"/>
      <c r="I833" s="287"/>
      <c r="J833" s="287"/>
      <c r="K833" s="287"/>
      <c r="L833" s="287"/>
      <c r="M833" s="287"/>
      <c r="N833" s="287"/>
      <c r="O833" s="287"/>
      <c r="P833" s="287"/>
      <c r="Q833" s="287"/>
      <c r="R833" s="287"/>
    </row>
    <row r="834" spans="4:18" ht="24.75" customHeight="1">
      <c r="D834" s="287"/>
      <c r="E834" s="287"/>
      <c r="F834" s="287"/>
      <c r="G834" s="287"/>
      <c r="H834" s="287"/>
      <c r="I834" s="287"/>
      <c r="J834" s="287"/>
      <c r="K834" s="287"/>
      <c r="L834" s="287"/>
      <c r="M834" s="287"/>
      <c r="N834" s="287"/>
      <c r="O834" s="287"/>
      <c r="P834" s="287"/>
      <c r="Q834" s="287"/>
      <c r="R834" s="287"/>
    </row>
    <row r="835" spans="4:18" ht="24.75" customHeight="1">
      <c r="D835" s="287"/>
      <c r="E835" s="287"/>
      <c r="F835" s="287"/>
      <c r="G835" s="287"/>
      <c r="H835" s="287"/>
      <c r="I835" s="287"/>
      <c r="J835" s="287"/>
      <c r="K835" s="287"/>
      <c r="L835" s="287"/>
      <c r="M835" s="287"/>
      <c r="N835" s="287"/>
      <c r="O835" s="287"/>
      <c r="P835" s="287"/>
      <c r="Q835" s="287"/>
      <c r="R835" s="287"/>
    </row>
    <row r="836" spans="4:18" ht="24.75" customHeight="1">
      <c r="D836" s="287"/>
      <c r="E836" s="287"/>
      <c r="F836" s="287"/>
      <c r="G836" s="287"/>
      <c r="H836" s="287"/>
      <c r="I836" s="287"/>
      <c r="J836" s="287"/>
      <c r="K836" s="287"/>
      <c r="L836" s="287"/>
      <c r="M836" s="287"/>
      <c r="N836" s="287"/>
      <c r="O836" s="287"/>
      <c r="P836" s="287"/>
      <c r="Q836" s="287"/>
      <c r="R836" s="287"/>
    </row>
    <row r="837" spans="4:18" ht="24.75" customHeight="1">
      <c r="D837" s="287"/>
      <c r="E837" s="287"/>
      <c r="F837" s="287"/>
      <c r="G837" s="287"/>
      <c r="H837" s="287"/>
      <c r="I837" s="287"/>
      <c r="J837" s="287"/>
      <c r="K837" s="287"/>
      <c r="L837" s="287"/>
      <c r="M837" s="287"/>
      <c r="N837" s="287"/>
      <c r="O837" s="287"/>
      <c r="P837" s="287"/>
      <c r="Q837" s="287"/>
      <c r="R837" s="287"/>
    </row>
    <row r="838" spans="4:18" ht="24.75" customHeight="1">
      <c r="D838" s="287"/>
      <c r="E838" s="287"/>
      <c r="F838" s="287"/>
      <c r="G838" s="287"/>
      <c r="H838" s="287"/>
      <c r="I838" s="287"/>
      <c r="J838" s="287"/>
      <c r="K838" s="287"/>
      <c r="L838" s="287"/>
      <c r="M838" s="287"/>
      <c r="N838" s="287"/>
      <c r="O838" s="287"/>
      <c r="P838" s="287"/>
      <c r="Q838" s="287"/>
      <c r="R838" s="287"/>
    </row>
    <row r="839" spans="4:18" ht="24.75" customHeight="1">
      <c r="D839" s="287"/>
      <c r="E839" s="287"/>
      <c r="F839" s="287"/>
      <c r="G839" s="287"/>
      <c r="H839" s="287"/>
      <c r="I839" s="287"/>
      <c r="J839" s="287"/>
      <c r="K839" s="287"/>
      <c r="L839" s="287"/>
      <c r="M839" s="287"/>
      <c r="N839" s="287"/>
      <c r="O839" s="287"/>
      <c r="P839" s="287"/>
      <c r="Q839" s="287"/>
      <c r="R839" s="287"/>
    </row>
    <row r="840" spans="4:18" ht="24.75" customHeight="1">
      <c r="D840" s="287"/>
      <c r="E840" s="287"/>
      <c r="F840" s="287"/>
      <c r="G840" s="287"/>
      <c r="H840" s="287"/>
      <c r="I840" s="287"/>
      <c r="J840" s="287"/>
      <c r="K840" s="287"/>
      <c r="L840" s="287"/>
      <c r="M840" s="287"/>
      <c r="N840" s="287"/>
      <c r="O840" s="287"/>
      <c r="P840" s="287"/>
      <c r="Q840" s="287"/>
      <c r="R840" s="287"/>
    </row>
    <row r="841" spans="4:18" ht="24.75" customHeight="1">
      <c r="D841" s="287"/>
      <c r="E841" s="287"/>
      <c r="F841" s="287"/>
      <c r="G841" s="287"/>
      <c r="H841" s="287"/>
      <c r="I841" s="287"/>
      <c r="J841" s="287"/>
      <c r="K841" s="287"/>
      <c r="L841" s="287"/>
      <c r="M841" s="287"/>
      <c r="N841" s="287"/>
      <c r="O841" s="287"/>
      <c r="P841" s="287"/>
      <c r="Q841" s="287"/>
      <c r="R841" s="287"/>
    </row>
    <row r="842" spans="4:18" ht="24.75" customHeight="1">
      <c r="D842" s="287"/>
      <c r="E842" s="287"/>
      <c r="F842" s="287"/>
      <c r="G842" s="287"/>
      <c r="H842" s="287"/>
      <c r="I842" s="287"/>
      <c r="J842" s="287"/>
      <c r="K842" s="287"/>
      <c r="L842" s="287"/>
      <c r="M842" s="287"/>
      <c r="N842" s="287"/>
      <c r="O842" s="287"/>
      <c r="P842" s="287"/>
      <c r="Q842" s="287"/>
      <c r="R842" s="287"/>
    </row>
    <row r="843" spans="4:18" ht="24.75" customHeight="1">
      <c r="D843" s="287"/>
      <c r="E843" s="287"/>
      <c r="F843" s="287"/>
      <c r="G843" s="287"/>
      <c r="H843" s="287"/>
      <c r="I843" s="287"/>
      <c r="J843" s="287"/>
      <c r="K843" s="287"/>
      <c r="L843" s="287"/>
      <c r="M843" s="287"/>
      <c r="N843" s="287"/>
      <c r="O843" s="287"/>
      <c r="P843" s="287"/>
      <c r="Q843" s="287"/>
      <c r="R843" s="287"/>
    </row>
    <row r="844" spans="4:18" ht="24.75" customHeight="1">
      <c r="D844" s="287"/>
      <c r="E844" s="287"/>
      <c r="F844" s="287"/>
      <c r="G844" s="287"/>
      <c r="H844" s="287"/>
      <c r="I844" s="287"/>
      <c r="J844" s="287"/>
      <c r="K844" s="287"/>
      <c r="L844" s="287"/>
      <c r="M844" s="287"/>
      <c r="N844" s="287"/>
      <c r="O844" s="287"/>
      <c r="P844" s="287"/>
      <c r="Q844" s="287"/>
      <c r="R844" s="287"/>
    </row>
    <row r="845" spans="4:18" ht="24.75" customHeight="1">
      <c r="D845" s="287"/>
      <c r="E845" s="287"/>
      <c r="F845" s="287"/>
      <c r="G845" s="287"/>
      <c r="H845" s="287"/>
      <c r="I845" s="287"/>
      <c r="J845" s="287"/>
      <c r="K845" s="287"/>
      <c r="L845" s="287"/>
      <c r="M845" s="287"/>
      <c r="N845" s="287"/>
      <c r="O845" s="287"/>
      <c r="P845" s="287"/>
      <c r="Q845" s="287"/>
      <c r="R845" s="287"/>
    </row>
    <row r="846" spans="4:18" ht="24.75" customHeight="1">
      <c r="D846" s="287"/>
      <c r="E846" s="287"/>
      <c r="F846" s="287"/>
      <c r="G846" s="287"/>
      <c r="H846" s="287"/>
      <c r="I846" s="287"/>
      <c r="J846" s="287"/>
      <c r="K846" s="287"/>
      <c r="L846" s="287"/>
      <c r="M846" s="287"/>
      <c r="N846" s="287"/>
      <c r="O846" s="287"/>
      <c r="P846" s="287"/>
      <c r="Q846" s="287"/>
      <c r="R846" s="287"/>
    </row>
    <row r="847" spans="4:18" ht="24.75" customHeight="1">
      <c r="D847" s="287"/>
      <c r="E847" s="287"/>
      <c r="F847" s="287"/>
      <c r="G847" s="287"/>
      <c r="H847" s="287"/>
      <c r="I847" s="287"/>
      <c r="J847" s="287"/>
      <c r="K847" s="287"/>
      <c r="L847" s="287"/>
      <c r="M847" s="287"/>
      <c r="N847" s="287"/>
      <c r="O847" s="287"/>
      <c r="P847" s="287"/>
      <c r="Q847" s="287"/>
      <c r="R847" s="287"/>
    </row>
    <row r="848" spans="4:18" ht="24.75" customHeight="1">
      <c r="D848" s="287"/>
      <c r="E848" s="287"/>
      <c r="F848" s="287"/>
      <c r="G848" s="287"/>
      <c r="H848" s="287"/>
      <c r="I848" s="287"/>
      <c r="J848" s="287"/>
      <c r="K848" s="287"/>
      <c r="L848" s="287"/>
      <c r="M848" s="287"/>
      <c r="N848" s="287"/>
      <c r="O848" s="287"/>
      <c r="P848" s="287"/>
      <c r="Q848" s="287"/>
      <c r="R848" s="287"/>
    </row>
    <row r="849" spans="4:18" ht="24.75" customHeight="1">
      <c r="D849" s="287"/>
      <c r="E849" s="287"/>
      <c r="F849" s="287"/>
      <c r="G849" s="287"/>
      <c r="H849" s="287"/>
      <c r="I849" s="287"/>
      <c r="J849" s="287"/>
      <c r="K849" s="287"/>
      <c r="L849" s="287"/>
      <c r="M849" s="287"/>
      <c r="N849" s="287"/>
      <c r="O849" s="287"/>
      <c r="P849" s="287"/>
      <c r="Q849" s="287"/>
      <c r="R849" s="287"/>
    </row>
    <row r="850" spans="4:18" ht="24.75" customHeight="1">
      <c r="D850" s="287"/>
      <c r="E850" s="287"/>
      <c r="F850" s="287"/>
      <c r="G850" s="287"/>
      <c r="H850" s="287"/>
      <c r="I850" s="287"/>
      <c r="J850" s="287"/>
      <c r="K850" s="287"/>
      <c r="L850" s="287"/>
      <c r="M850" s="287"/>
      <c r="N850" s="287"/>
      <c r="O850" s="287"/>
      <c r="P850" s="287"/>
      <c r="Q850" s="287"/>
      <c r="R850" s="287"/>
    </row>
    <row r="851" spans="4:18" ht="24.75" customHeight="1">
      <c r="D851" s="287"/>
      <c r="E851" s="287"/>
      <c r="F851" s="287"/>
      <c r="G851" s="287"/>
      <c r="H851" s="287"/>
      <c r="I851" s="287"/>
      <c r="J851" s="287"/>
      <c r="K851" s="287"/>
      <c r="L851" s="287"/>
      <c r="M851" s="287"/>
      <c r="N851" s="287"/>
      <c r="O851" s="287"/>
      <c r="P851" s="287"/>
      <c r="Q851" s="287"/>
      <c r="R851" s="287"/>
    </row>
    <row r="852" spans="4:18" ht="24.75" customHeight="1">
      <c r="D852" s="287"/>
      <c r="E852" s="287"/>
      <c r="F852" s="287"/>
      <c r="G852" s="287"/>
      <c r="H852" s="287"/>
      <c r="I852" s="287"/>
      <c r="J852" s="287"/>
      <c r="K852" s="287"/>
      <c r="L852" s="287"/>
      <c r="M852" s="287"/>
      <c r="N852" s="287"/>
      <c r="O852" s="287"/>
      <c r="P852" s="287"/>
      <c r="Q852" s="287"/>
      <c r="R852" s="287"/>
    </row>
    <row r="853" spans="4:18" ht="24.75" customHeight="1">
      <c r="D853" s="287"/>
      <c r="E853" s="287"/>
      <c r="F853" s="287"/>
      <c r="G853" s="287"/>
      <c r="H853" s="287"/>
      <c r="I853" s="287"/>
      <c r="J853" s="287"/>
      <c r="K853" s="287"/>
      <c r="L853" s="287"/>
      <c r="M853" s="287"/>
      <c r="N853" s="287"/>
      <c r="O853" s="287"/>
      <c r="P853" s="287"/>
      <c r="Q853" s="287"/>
      <c r="R853" s="287"/>
    </row>
    <row r="854" spans="4:18" ht="24.75" customHeight="1">
      <c r="D854" s="287"/>
      <c r="E854" s="287"/>
      <c r="F854" s="287"/>
      <c r="G854" s="287"/>
      <c r="H854" s="287"/>
      <c r="I854" s="287"/>
      <c r="J854" s="287"/>
      <c r="K854" s="287"/>
      <c r="L854" s="287"/>
      <c r="M854" s="287"/>
      <c r="N854" s="287"/>
      <c r="O854" s="287"/>
      <c r="P854" s="287"/>
      <c r="Q854" s="287"/>
      <c r="R854" s="287"/>
    </row>
    <row r="855" spans="4:18" ht="24.75" customHeight="1">
      <c r="D855" s="287"/>
      <c r="E855" s="287"/>
      <c r="F855" s="287"/>
      <c r="G855" s="287"/>
      <c r="H855" s="287"/>
      <c r="I855" s="287"/>
      <c r="J855" s="287"/>
      <c r="K855" s="287"/>
      <c r="L855" s="287"/>
      <c r="M855" s="287"/>
      <c r="N855" s="287"/>
      <c r="O855" s="287"/>
      <c r="P855" s="287"/>
      <c r="Q855" s="287"/>
      <c r="R855" s="287"/>
    </row>
    <row r="856" spans="4:18" ht="24.75" customHeight="1">
      <c r="D856" s="287"/>
      <c r="E856" s="287"/>
      <c r="F856" s="287"/>
      <c r="G856" s="287"/>
      <c r="H856" s="287"/>
      <c r="I856" s="287"/>
      <c r="J856" s="287"/>
      <c r="K856" s="287"/>
      <c r="L856" s="287"/>
      <c r="M856" s="287"/>
      <c r="N856" s="287"/>
      <c r="O856" s="287"/>
      <c r="P856" s="287"/>
      <c r="Q856" s="287"/>
      <c r="R856" s="287"/>
    </row>
    <row r="857" spans="4:18" ht="24.75" customHeight="1">
      <c r="D857" s="287"/>
      <c r="E857" s="287"/>
      <c r="F857" s="287"/>
      <c r="G857" s="287"/>
      <c r="H857" s="287"/>
      <c r="I857" s="287"/>
      <c r="J857" s="287"/>
      <c r="K857" s="287"/>
      <c r="L857" s="287"/>
      <c r="M857" s="287"/>
      <c r="N857" s="287"/>
      <c r="O857" s="287"/>
      <c r="P857" s="287"/>
      <c r="Q857" s="287"/>
      <c r="R857" s="287"/>
    </row>
    <row r="858" spans="4:18" ht="24.75" customHeight="1">
      <c r="D858" s="287"/>
      <c r="E858" s="287"/>
      <c r="F858" s="287"/>
      <c r="G858" s="287"/>
      <c r="H858" s="287"/>
      <c r="I858" s="287"/>
      <c r="J858" s="287"/>
      <c r="K858" s="287"/>
      <c r="L858" s="287"/>
      <c r="M858" s="287"/>
      <c r="N858" s="287"/>
      <c r="O858" s="287"/>
      <c r="P858" s="287"/>
      <c r="Q858" s="287"/>
      <c r="R858" s="287"/>
    </row>
    <row r="859" spans="4:18" ht="24.75" customHeight="1">
      <c r="D859" s="287"/>
      <c r="E859" s="287"/>
      <c r="F859" s="287"/>
      <c r="G859" s="287"/>
      <c r="H859" s="287"/>
      <c r="I859" s="287"/>
      <c r="J859" s="287"/>
      <c r="K859" s="287"/>
      <c r="L859" s="287"/>
      <c r="M859" s="287"/>
      <c r="N859" s="287"/>
      <c r="O859" s="287"/>
      <c r="P859" s="287"/>
      <c r="Q859" s="287"/>
      <c r="R859" s="287"/>
    </row>
    <row r="860" spans="4:18" ht="24.75" customHeight="1">
      <c r="D860" s="287"/>
      <c r="E860" s="287"/>
      <c r="F860" s="287"/>
      <c r="G860" s="287"/>
      <c r="H860" s="287"/>
      <c r="I860" s="287"/>
      <c r="J860" s="287"/>
      <c r="K860" s="287"/>
      <c r="L860" s="287"/>
      <c r="M860" s="287"/>
      <c r="N860" s="287"/>
      <c r="O860" s="287"/>
      <c r="P860" s="287"/>
      <c r="Q860" s="287"/>
      <c r="R860" s="287"/>
    </row>
    <row r="861" spans="4:18" ht="24.75" customHeight="1">
      <c r="D861" s="287"/>
      <c r="E861" s="287"/>
      <c r="F861" s="287"/>
      <c r="G861" s="287"/>
      <c r="H861" s="287"/>
      <c r="I861" s="287"/>
      <c r="J861" s="287"/>
      <c r="K861" s="287"/>
      <c r="L861" s="287"/>
      <c r="M861" s="287"/>
      <c r="N861" s="287"/>
      <c r="O861" s="287"/>
      <c r="P861" s="287"/>
      <c r="Q861" s="287"/>
      <c r="R861" s="287"/>
    </row>
    <row r="862" spans="4:18" ht="24.75" customHeight="1">
      <c r="D862" s="287"/>
      <c r="E862" s="287"/>
      <c r="F862" s="287"/>
      <c r="G862" s="287"/>
      <c r="H862" s="287"/>
      <c r="I862" s="287"/>
      <c r="J862" s="287"/>
      <c r="K862" s="287"/>
      <c r="L862" s="287"/>
      <c r="M862" s="287"/>
      <c r="N862" s="287"/>
      <c r="O862" s="287"/>
      <c r="P862" s="287"/>
      <c r="Q862" s="287"/>
      <c r="R862" s="287"/>
    </row>
    <row r="863" spans="4:18" ht="24.75" customHeight="1">
      <c r="D863" s="287"/>
      <c r="E863" s="287"/>
      <c r="F863" s="287"/>
      <c r="G863" s="287"/>
      <c r="H863" s="287"/>
      <c r="I863" s="287"/>
      <c r="J863" s="287"/>
      <c r="K863" s="287"/>
      <c r="L863" s="287"/>
      <c r="M863" s="287"/>
      <c r="N863" s="287"/>
      <c r="O863" s="287"/>
      <c r="P863" s="287"/>
      <c r="Q863" s="287"/>
      <c r="R863" s="287"/>
    </row>
    <row r="864" spans="4:18" ht="24.75" customHeight="1">
      <c r="D864" s="287"/>
      <c r="E864" s="287"/>
      <c r="F864" s="287"/>
      <c r="G864" s="287"/>
      <c r="H864" s="287"/>
      <c r="I864" s="287"/>
      <c r="J864" s="287"/>
      <c r="K864" s="287"/>
      <c r="L864" s="287"/>
      <c r="M864" s="287"/>
      <c r="N864" s="287"/>
      <c r="O864" s="287"/>
      <c r="P864" s="287"/>
      <c r="Q864" s="287"/>
      <c r="R864" s="287"/>
    </row>
    <row r="865" spans="4:18" ht="24.75" customHeight="1">
      <c r="D865" s="287"/>
      <c r="E865" s="287"/>
      <c r="F865" s="287"/>
      <c r="G865" s="287"/>
      <c r="H865" s="287"/>
      <c r="I865" s="287"/>
      <c r="J865" s="287"/>
      <c r="K865" s="287"/>
      <c r="L865" s="287"/>
      <c r="M865" s="287"/>
      <c r="N865" s="287"/>
      <c r="O865" s="287"/>
      <c r="P865" s="287"/>
      <c r="Q865" s="287"/>
      <c r="R865" s="287"/>
    </row>
    <row r="866" spans="4:18" ht="24.75" customHeight="1">
      <c r="D866" s="287"/>
      <c r="E866" s="287"/>
      <c r="F866" s="287"/>
      <c r="G866" s="287"/>
      <c r="H866" s="287"/>
      <c r="I866" s="287"/>
      <c r="J866" s="287"/>
      <c r="K866" s="287"/>
      <c r="L866" s="287"/>
      <c r="M866" s="287"/>
      <c r="N866" s="287"/>
      <c r="O866" s="287"/>
      <c r="P866" s="287"/>
      <c r="Q866" s="287"/>
      <c r="R866" s="287"/>
    </row>
    <row r="867" spans="4:18" ht="24.75" customHeight="1">
      <c r="D867" s="287"/>
      <c r="E867" s="287"/>
      <c r="F867" s="287"/>
      <c r="G867" s="287"/>
      <c r="H867" s="287"/>
      <c r="I867" s="287"/>
      <c r="J867" s="287"/>
      <c r="K867" s="287"/>
      <c r="L867" s="287"/>
      <c r="M867" s="287"/>
      <c r="N867" s="287"/>
      <c r="O867" s="287"/>
      <c r="P867" s="287"/>
      <c r="Q867" s="287"/>
      <c r="R867" s="287"/>
    </row>
    <row r="868" spans="4:18" ht="24.75" customHeight="1">
      <c r="D868" s="287"/>
      <c r="E868" s="287"/>
      <c r="F868" s="287"/>
      <c r="G868" s="287"/>
      <c r="H868" s="287"/>
      <c r="I868" s="287"/>
      <c r="J868" s="287"/>
      <c r="K868" s="287"/>
      <c r="L868" s="287"/>
      <c r="M868" s="287"/>
      <c r="N868" s="287"/>
      <c r="O868" s="287"/>
      <c r="P868" s="287"/>
      <c r="Q868" s="287"/>
      <c r="R868" s="287"/>
    </row>
    <row r="869" spans="4:18" ht="24.75" customHeight="1">
      <c r="D869" s="287"/>
      <c r="E869" s="287"/>
      <c r="F869" s="287"/>
      <c r="G869" s="287"/>
      <c r="H869" s="287"/>
      <c r="I869" s="287"/>
      <c r="J869" s="287"/>
      <c r="K869" s="287"/>
      <c r="L869" s="287"/>
      <c r="M869" s="287"/>
      <c r="N869" s="287"/>
      <c r="O869" s="287"/>
      <c r="P869" s="287"/>
      <c r="Q869" s="287"/>
      <c r="R869" s="287"/>
    </row>
    <row r="870" spans="4:18" ht="24.75" customHeight="1">
      <c r="D870" s="287"/>
      <c r="E870" s="287"/>
      <c r="F870" s="287"/>
      <c r="G870" s="287"/>
      <c r="H870" s="287"/>
      <c r="I870" s="287"/>
      <c r="J870" s="287"/>
      <c r="K870" s="287"/>
      <c r="L870" s="287"/>
      <c r="M870" s="287"/>
      <c r="N870" s="287"/>
      <c r="O870" s="287"/>
      <c r="P870" s="287"/>
      <c r="Q870" s="287"/>
      <c r="R870" s="287"/>
    </row>
    <row r="871" spans="4:18" ht="24.75" customHeight="1">
      <c r="D871" s="287"/>
      <c r="E871" s="287"/>
      <c r="F871" s="287"/>
      <c r="G871" s="287"/>
      <c r="H871" s="287"/>
      <c r="I871" s="287"/>
      <c r="J871" s="287"/>
      <c r="K871" s="287"/>
      <c r="L871" s="287"/>
      <c r="M871" s="287"/>
      <c r="N871" s="287"/>
      <c r="O871" s="287"/>
      <c r="P871" s="287"/>
      <c r="Q871" s="287"/>
      <c r="R871" s="287"/>
    </row>
    <row r="872" spans="4:18" ht="24.75" customHeight="1">
      <c r="D872" s="287"/>
      <c r="E872" s="287"/>
      <c r="F872" s="287"/>
      <c r="G872" s="287"/>
      <c r="H872" s="287"/>
      <c r="I872" s="287"/>
      <c r="J872" s="287"/>
      <c r="K872" s="287"/>
      <c r="L872" s="287"/>
      <c r="M872" s="287"/>
      <c r="N872" s="287"/>
      <c r="O872" s="287"/>
      <c r="P872" s="287"/>
      <c r="Q872" s="287"/>
      <c r="R872" s="287"/>
    </row>
    <row r="873" spans="4:18" ht="24.75" customHeight="1">
      <c r="D873" s="287"/>
      <c r="E873" s="287"/>
      <c r="F873" s="287"/>
      <c r="G873" s="287"/>
      <c r="H873" s="287"/>
      <c r="I873" s="287"/>
      <c r="J873" s="287"/>
      <c r="K873" s="287"/>
      <c r="L873" s="287"/>
      <c r="M873" s="287"/>
      <c r="N873" s="287"/>
      <c r="O873" s="287"/>
      <c r="P873" s="287"/>
      <c r="Q873" s="287"/>
      <c r="R873" s="287"/>
    </row>
    <row r="874" spans="4:18" ht="24.75" customHeight="1">
      <c r="D874" s="287"/>
      <c r="E874" s="287"/>
      <c r="F874" s="287"/>
      <c r="G874" s="287"/>
      <c r="H874" s="287"/>
      <c r="I874" s="287"/>
      <c r="J874" s="287"/>
      <c r="K874" s="287"/>
      <c r="L874" s="287"/>
      <c r="M874" s="287"/>
      <c r="N874" s="287"/>
      <c r="O874" s="287"/>
      <c r="P874" s="287"/>
      <c r="Q874" s="287"/>
      <c r="R874" s="287"/>
    </row>
    <row r="875" spans="4:18" ht="24.75" customHeight="1">
      <c r="D875" s="287"/>
      <c r="E875" s="287"/>
      <c r="F875" s="287"/>
      <c r="G875" s="287"/>
      <c r="H875" s="287"/>
      <c r="I875" s="287"/>
      <c r="J875" s="287"/>
      <c r="K875" s="287"/>
      <c r="L875" s="287"/>
      <c r="M875" s="287"/>
      <c r="N875" s="287"/>
      <c r="O875" s="287"/>
      <c r="P875" s="287"/>
      <c r="Q875" s="287"/>
      <c r="R875" s="287"/>
    </row>
    <row r="876" spans="4:18" ht="24.75" customHeight="1">
      <c r="D876" s="287"/>
      <c r="E876" s="287"/>
      <c r="F876" s="287"/>
      <c r="G876" s="287"/>
      <c r="H876" s="287"/>
      <c r="I876" s="287"/>
      <c r="J876" s="287"/>
      <c r="K876" s="287"/>
      <c r="L876" s="287"/>
      <c r="M876" s="287"/>
      <c r="N876" s="287"/>
      <c r="O876" s="287"/>
      <c r="P876" s="287"/>
      <c r="Q876" s="287"/>
      <c r="R876" s="287"/>
    </row>
    <row r="877" spans="4:18" ht="24.75" customHeight="1">
      <c r="D877" s="287"/>
      <c r="E877" s="287"/>
      <c r="F877" s="287"/>
      <c r="G877" s="287"/>
      <c r="H877" s="287"/>
      <c r="I877" s="287"/>
      <c r="J877" s="287"/>
      <c r="K877" s="287"/>
      <c r="L877" s="287"/>
      <c r="M877" s="287"/>
      <c r="N877" s="287"/>
      <c r="O877" s="287"/>
      <c r="P877" s="287"/>
      <c r="Q877" s="287"/>
      <c r="R877" s="287"/>
    </row>
    <row r="878" spans="4:18" ht="24.75" customHeight="1">
      <c r="D878" s="287"/>
      <c r="E878" s="287"/>
      <c r="F878" s="287"/>
      <c r="G878" s="287"/>
      <c r="H878" s="287"/>
      <c r="I878" s="287"/>
      <c r="J878" s="287"/>
      <c r="K878" s="287"/>
      <c r="L878" s="287"/>
      <c r="M878" s="287"/>
      <c r="N878" s="287"/>
      <c r="O878" s="287"/>
      <c r="P878" s="287"/>
      <c r="Q878" s="287"/>
      <c r="R878" s="287"/>
    </row>
    <row r="879" spans="4:18" ht="24.75" customHeight="1">
      <c r="D879" s="287"/>
      <c r="E879" s="287"/>
      <c r="F879" s="287"/>
      <c r="G879" s="287"/>
      <c r="H879" s="287"/>
      <c r="I879" s="287"/>
      <c r="J879" s="287"/>
      <c r="K879" s="287"/>
      <c r="L879" s="287"/>
      <c r="M879" s="287"/>
      <c r="N879" s="287"/>
      <c r="O879" s="287"/>
      <c r="P879" s="287"/>
      <c r="Q879" s="287"/>
      <c r="R879" s="287"/>
    </row>
    <row r="880" spans="4:18" ht="24.75" customHeight="1">
      <c r="D880" s="287"/>
      <c r="E880" s="287"/>
      <c r="F880" s="287"/>
      <c r="G880" s="287"/>
      <c r="H880" s="287"/>
      <c r="I880" s="287"/>
      <c r="J880" s="287"/>
      <c r="K880" s="287"/>
      <c r="L880" s="287"/>
      <c r="M880" s="287"/>
      <c r="N880" s="287"/>
      <c r="O880" s="287"/>
      <c r="P880" s="287"/>
      <c r="Q880" s="287"/>
      <c r="R880" s="287"/>
    </row>
    <row r="881" spans="4:18" ht="24.75" customHeight="1">
      <c r="D881" s="287"/>
      <c r="E881" s="287"/>
      <c r="F881" s="287"/>
      <c r="G881" s="287"/>
      <c r="H881" s="287"/>
      <c r="I881" s="287"/>
      <c r="J881" s="287"/>
      <c r="K881" s="287"/>
      <c r="L881" s="287"/>
      <c r="M881" s="287"/>
      <c r="N881" s="287"/>
      <c r="O881" s="287"/>
      <c r="P881" s="287"/>
      <c r="Q881" s="287"/>
      <c r="R881" s="287"/>
    </row>
    <row r="882" spans="4:18" ht="24.75" customHeight="1">
      <c r="D882" s="287"/>
      <c r="E882" s="287"/>
      <c r="F882" s="287"/>
      <c r="G882" s="287"/>
      <c r="H882" s="287"/>
      <c r="I882" s="287"/>
      <c r="J882" s="287"/>
      <c r="K882" s="287"/>
      <c r="L882" s="287"/>
      <c r="M882" s="287"/>
      <c r="N882" s="287"/>
      <c r="O882" s="287"/>
      <c r="P882" s="287"/>
      <c r="Q882" s="287"/>
      <c r="R882" s="287"/>
    </row>
    <row r="883" spans="4:18" ht="24.75" customHeight="1">
      <c r="D883" s="287"/>
      <c r="E883" s="287"/>
      <c r="F883" s="287"/>
      <c r="G883" s="287"/>
      <c r="H883" s="287"/>
      <c r="I883" s="287"/>
      <c r="J883" s="287"/>
      <c r="K883" s="287"/>
      <c r="L883" s="287"/>
      <c r="M883" s="287"/>
      <c r="N883" s="287"/>
      <c r="O883" s="287"/>
      <c r="P883" s="287"/>
      <c r="Q883" s="287"/>
      <c r="R883" s="287"/>
    </row>
    <row r="884" spans="4:18" ht="24.75" customHeight="1">
      <c r="D884" s="287"/>
      <c r="E884" s="287"/>
      <c r="F884" s="287"/>
      <c r="G884" s="287"/>
      <c r="H884" s="287"/>
      <c r="I884" s="287"/>
      <c r="J884" s="287"/>
      <c r="K884" s="287"/>
      <c r="L884" s="287"/>
      <c r="M884" s="287"/>
      <c r="N884" s="287"/>
      <c r="O884" s="287"/>
      <c r="P884" s="287"/>
      <c r="Q884" s="287"/>
      <c r="R884" s="287"/>
    </row>
    <row r="885" spans="4:18" ht="24.75" customHeight="1">
      <c r="D885" s="287"/>
      <c r="E885" s="287"/>
      <c r="F885" s="287"/>
      <c r="G885" s="287"/>
      <c r="H885" s="287"/>
      <c r="I885" s="287"/>
      <c r="J885" s="287"/>
      <c r="K885" s="287"/>
      <c r="L885" s="287"/>
      <c r="M885" s="287"/>
      <c r="N885" s="287"/>
      <c r="O885" s="287"/>
      <c r="P885" s="287"/>
      <c r="Q885" s="287"/>
      <c r="R885" s="287"/>
    </row>
    <row r="886" spans="4:18" ht="24.75" customHeight="1">
      <c r="D886" s="287"/>
      <c r="E886" s="287"/>
      <c r="F886" s="287"/>
      <c r="G886" s="287"/>
      <c r="H886" s="287"/>
      <c r="I886" s="287"/>
      <c r="J886" s="287"/>
      <c r="K886" s="287"/>
      <c r="L886" s="287"/>
      <c r="M886" s="287"/>
      <c r="N886" s="287"/>
      <c r="O886" s="287"/>
      <c r="P886" s="287"/>
      <c r="Q886" s="287"/>
      <c r="R886" s="287"/>
    </row>
    <row r="887" spans="4:18" ht="24.75" customHeight="1">
      <c r="D887" s="287"/>
      <c r="E887" s="287"/>
      <c r="F887" s="287"/>
      <c r="G887" s="287"/>
      <c r="H887" s="287"/>
      <c r="I887" s="287"/>
      <c r="J887" s="287"/>
      <c r="K887" s="287"/>
      <c r="L887" s="287"/>
      <c r="M887" s="287"/>
      <c r="N887" s="287"/>
      <c r="O887" s="287"/>
      <c r="P887" s="287"/>
      <c r="Q887" s="287"/>
      <c r="R887" s="287"/>
    </row>
    <row r="888" spans="4:18" ht="24.75" customHeight="1">
      <c r="D888" s="287"/>
      <c r="E888" s="287"/>
      <c r="F888" s="287"/>
      <c r="G888" s="287"/>
      <c r="H888" s="287"/>
      <c r="I888" s="287"/>
      <c r="J888" s="287"/>
      <c r="K888" s="287"/>
      <c r="L888" s="287"/>
      <c r="M888" s="287"/>
      <c r="N888" s="287"/>
      <c r="O888" s="287"/>
      <c r="P888" s="287"/>
      <c r="Q888" s="287"/>
      <c r="R888" s="287"/>
    </row>
    <row r="889" spans="4:18" ht="24.75" customHeight="1">
      <c r="D889" s="287"/>
      <c r="E889" s="287"/>
      <c r="F889" s="287"/>
      <c r="G889" s="287"/>
      <c r="H889" s="287"/>
      <c r="I889" s="287"/>
      <c r="J889" s="287"/>
      <c r="K889" s="287"/>
      <c r="L889" s="287"/>
      <c r="M889" s="287"/>
      <c r="N889" s="287"/>
      <c r="O889" s="287"/>
      <c r="P889" s="287"/>
      <c r="Q889" s="287"/>
      <c r="R889" s="287"/>
    </row>
    <row r="890" spans="4:18" ht="24.75" customHeight="1">
      <c r="D890" s="287"/>
      <c r="E890" s="287"/>
      <c r="F890" s="287"/>
      <c r="G890" s="287"/>
      <c r="H890" s="287"/>
      <c r="I890" s="287"/>
      <c r="J890" s="287"/>
      <c r="K890" s="287"/>
      <c r="L890" s="287"/>
      <c r="M890" s="287"/>
      <c r="N890" s="287"/>
      <c r="O890" s="287"/>
      <c r="P890" s="287"/>
      <c r="Q890" s="287"/>
      <c r="R890" s="287"/>
    </row>
    <row r="891" spans="4:18" ht="24.75" customHeight="1">
      <c r="D891" s="287"/>
      <c r="E891" s="287"/>
      <c r="F891" s="287"/>
      <c r="G891" s="287"/>
      <c r="H891" s="287"/>
      <c r="I891" s="287"/>
      <c r="J891" s="287"/>
      <c r="K891" s="287"/>
      <c r="L891" s="287"/>
      <c r="M891" s="287"/>
      <c r="N891" s="287"/>
      <c r="O891" s="287"/>
      <c r="P891" s="287"/>
      <c r="Q891" s="287"/>
      <c r="R891" s="287"/>
    </row>
    <row r="892" spans="4:18" ht="24.75" customHeight="1">
      <c r="D892" s="287"/>
      <c r="E892" s="287"/>
      <c r="F892" s="287"/>
      <c r="G892" s="287"/>
      <c r="H892" s="287"/>
      <c r="I892" s="287"/>
      <c r="J892" s="287"/>
      <c r="K892" s="287"/>
      <c r="L892" s="287"/>
      <c r="M892" s="287"/>
      <c r="N892" s="287"/>
      <c r="O892" s="287"/>
      <c r="P892" s="287"/>
      <c r="Q892" s="287"/>
      <c r="R892" s="287"/>
    </row>
    <row r="893" spans="4:18" ht="24.75" customHeight="1">
      <c r="D893" s="287"/>
      <c r="E893" s="287"/>
      <c r="F893" s="287"/>
      <c r="G893" s="287"/>
      <c r="H893" s="287"/>
      <c r="I893" s="287"/>
      <c r="J893" s="287"/>
      <c r="K893" s="287"/>
      <c r="L893" s="287"/>
      <c r="M893" s="287"/>
      <c r="N893" s="287"/>
      <c r="O893" s="287"/>
      <c r="P893" s="287"/>
      <c r="Q893" s="287"/>
      <c r="R893" s="287"/>
    </row>
    <row r="894" spans="4:18" ht="24.75" customHeight="1">
      <c r="D894" s="287"/>
      <c r="E894" s="287"/>
      <c r="F894" s="287"/>
      <c r="G894" s="287"/>
      <c r="H894" s="287"/>
      <c r="I894" s="287"/>
      <c r="J894" s="287"/>
      <c r="K894" s="287"/>
      <c r="L894" s="287"/>
      <c r="M894" s="287"/>
      <c r="N894" s="287"/>
      <c r="O894" s="287"/>
      <c r="P894" s="287"/>
      <c r="Q894" s="287"/>
      <c r="R894" s="287"/>
    </row>
    <row r="895" spans="4:18" ht="24.75" customHeight="1">
      <c r="D895" s="287"/>
      <c r="E895" s="287"/>
      <c r="F895" s="287"/>
      <c r="G895" s="287"/>
      <c r="H895" s="287"/>
      <c r="I895" s="287"/>
      <c r="J895" s="287"/>
      <c r="K895" s="287"/>
      <c r="L895" s="287"/>
      <c r="M895" s="287"/>
      <c r="N895" s="287"/>
      <c r="O895" s="287"/>
      <c r="P895" s="287"/>
      <c r="Q895" s="287"/>
      <c r="R895" s="287"/>
    </row>
    <row r="896" spans="4:18" ht="24.75" customHeight="1">
      <c r="D896" s="287"/>
      <c r="E896" s="287"/>
      <c r="F896" s="287"/>
      <c r="G896" s="287"/>
      <c r="H896" s="287"/>
      <c r="I896" s="287"/>
      <c r="J896" s="287"/>
      <c r="K896" s="287"/>
      <c r="L896" s="287"/>
      <c r="M896" s="287"/>
      <c r="N896" s="287"/>
      <c r="O896" s="287"/>
      <c r="P896" s="287"/>
      <c r="Q896" s="287"/>
      <c r="R896" s="287"/>
    </row>
    <row r="897" spans="4:18" ht="24.75" customHeight="1">
      <c r="D897" s="287"/>
      <c r="E897" s="287"/>
      <c r="F897" s="287"/>
      <c r="G897" s="287"/>
      <c r="H897" s="287"/>
      <c r="I897" s="287"/>
      <c r="J897" s="287"/>
      <c r="K897" s="287"/>
      <c r="L897" s="287"/>
      <c r="M897" s="287"/>
      <c r="N897" s="287"/>
      <c r="O897" s="287"/>
      <c r="P897" s="287"/>
      <c r="Q897" s="287"/>
      <c r="R897" s="287"/>
    </row>
    <row r="898" spans="4:18" ht="24.75" customHeight="1">
      <c r="D898" s="287"/>
      <c r="E898" s="287"/>
      <c r="F898" s="287"/>
      <c r="G898" s="287"/>
      <c r="H898" s="287"/>
      <c r="I898" s="287"/>
      <c r="J898" s="287"/>
      <c r="K898" s="287"/>
      <c r="L898" s="287"/>
      <c r="M898" s="287"/>
      <c r="N898" s="287"/>
      <c r="O898" s="287"/>
      <c r="P898" s="287"/>
      <c r="Q898" s="287"/>
      <c r="R898" s="287"/>
    </row>
    <row r="899" spans="4:18" ht="24.75" customHeight="1">
      <c r="D899" s="287"/>
      <c r="E899" s="287"/>
      <c r="F899" s="287"/>
      <c r="G899" s="287"/>
      <c r="H899" s="287"/>
      <c r="I899" s="287"/>
      <c r="J899" s="287"/>
      <c r="K899" s="287"/>
      <c r="L899" s="287"/>
      <c r="M899" s="287"/>
      <c r="N899" s="287"/>
      <c r="O899" s="287"/>
      <c r="P899" s="287"/>
      <c r="Q899" s="287"/>
      <c r="R899" s="287"/>
    </row>
    <row r="900" spans="4:18" ht="24.75" customHeight="1">
      <c r="D900" s="287"/>
      <c r="E900" s="287"/>
      <c r="F900" s="287"/>
      <c r="G900" s="287"/>
      <c r="H900" s="287"/>
      <c r="I900" s="287"/>
      <c r="J900" s="287"/>
      <c r="K900" s="287"/>
      <c r="L900" s="287"/>
      <c r="M900" s="287"/>
      <c r="N900" s="287"/>
      <c r="O900" s="287"/>
      <c r="P900" s="287"/>
      <c r="Q900" s="287"/>
      <c r="R900" s="287"/>
    </row>
    <row r="901" spans="4:18" ht="24.75" customHeight="1">
      <c r="D901" s="287"/>
      <c r="E901" s="287"/>
      <c r="F901" s="287"/>
      <c r="G901" s="287"/>
      <c r="H901" s="287"/>
      <c r="I901" s="287"/>
      <c r="J901" s="287"/>
      <c r="K901" s="287"/>
      <c r="L901" s="287"/>
      <c r="M901" s="287"/>
      <c r="N901" s="287"/>
      <c r="O901" s="287"/>
      <c r="P901" s="287"/>
      <c r="Q901" s="287"/>
      <c r="R901" s="287"/>
    </row>
    <row r="902" spans="4:18" ht="24.75" customHeight="1">
      <c r="D902" s="287"/>
      <c r="E902" s="287"/>
      <c r="F902" s="287"/>
      <c r="G902" s="287"/>
      <c r="H902" s="287"/>
      <c r="I902" s="287"/>
      <c r="J902" s="287"/>
      <c r="K902" s="287"/>
      <c r="L902" s="287"/>
      <c r="M902" s="287"/>
      <c r="N902" s="287"/>
      <c r="O902" s="287"/>
      <c r="P902" s="287"/>
      <c r="Q902" s="287"/>
      <c r="R902" s="287"/>
    </row>
    <row r="903" spans="4:18" ht="24.75" customHeight="1">
      <c r="D903" s="287"/>
      <c r="E903" s="287"/>
      <c r="F903" s="287"/>
      <c r="G903" s="287"/>
      <c r="H903" s="287"/>
      <c r="I903" s="287"/>
      <c r="J903" s="287"/>
      <c r="K903" s="287"/>
      <c r="L903" s="287"/>
      <c r="M903" s="287"/>
      <c r="N903" s="287"/>
      <c r="O903" s="287"/>
      <c r="P903" s="287"/>
      <c r="Q903" s="287"/>
      <c r="R903" s="287"/>
    </row>
    <row r="904" spans="4:18" ht="24.75" customHeight="1">
      <c r="D904" s="287"/>
      <c r="E904" s="287"/>
      <c r="F904" s="287"/>
      <c r="G904" s="287"/>
      <c r="H904" s="287"/>
      <c r="I904" s="287"/>
      <c r="J904" s="287"/>
      <c r="K904" s="287"/>
      <c r="L904" s="287"/>
      <c r="M904" s="287"/>
      <c r="N904" s="287"/>
      <c r="O904" s="287"/>
      <c r="P904" s="287"/>
      <c r="Q904" s="287"/>
      <c r="R904" s="287"/>
    </row>
    <row r="905" spans="4:18" ht="24.75" customHeight="1">
      <c r="D905" s="287"/>
      <c r="E905" s="287"/>
      <c r="F905" s="287"/>
      <c r="G905" s="287"/>
      <c r="H905" s="287"/>
      <c r="I905" s="287"/>
      <c r="J905" s="287"/>
      <c r="K905" s="287"/>
      <c r="L905" s="287"/>
      <c r="M905" s="287"/>
      <c r="N905" s="287"/>
      <c r="O905" s="287"/>
      <c r="P905" s="287"/>
      <c r="Q905" s="287"/>
      <c r="R905" s="287"/>
    </row>
    <row r="906" spans="4:18" ht="24.75" customHeight="1">
      <c r="D906" s="287"/>
      <c r="E906" s="287"/>
      <c r="F906" s="287"/>
      <c r="G906" s="287"/>
      <c r="H906" s="287"/>
      <c r="I906" s="287"/>
      <c r="J906" s="287"/>
      <c r="K906" s="287"/>
      <c r="L906" s="287"/>
      <c r="M906" s="287"/>
      <c r="N906" s="287"/>
      <c r="O906" s="287"/>
      <c r="P906" s="287"/>
      <c r="Q906" s="287"/>
      <c r="R906" s="287"/>
    </row>
    <row r="907" spans="4:18" ht="24.75" customHeight="1">
      <c r="D907" s="287"/>
      <c r="E907" s="287"/>
      <c r="F907" s="287"/>
      <c r="G907" s="287"/>
      <c r="H907" s="287"/>
      <c r="I907" s="287"/>
      <c r="J907" s="287"/>
      <c r="K907" s="287"/>
      <c r="L907" s="287"/>
      <c r="M907" s="287"/>
      <c r="N907" s="287"/>
      <c r="O907" s="287"/>
      <c r="P907" s="287"/>
      <c r="Q907" s="287"/>
      <c r="R907" s="287"/>
    </row>
    <row r="908" spans="4:18" ht="24.75" customHeight="1">
      <c r="D908" s="287"/>
      <c r="E908" s="287"/>
      <c r="F908" s="287"/>
      <c r="G908" s="287"/>
      <c r="H908" s="287"/>
      <c r="I908" s="287"/>
      <c r="J908" s="287"/>
      <c r="K908" s="287"/>
      <c r="L908" s="287"/>
      <c r="M908" s="287"/>
      <c r="N908" s="287"/>
      <c r="O908" s="287"/>
      <c r="P908" s="287"/>
      <c r="Q908" s="287"/>
      <c r="R908" s="287"/>
    </row>
    <row r="909" spans="4:18" ht="24.75" customHeight="1">
      <c r="D909" s="287"/>
      <c r="E909" s="287"/>
      <c r="F909" s="287"/>
      <c r="G909" s="287"/>
      <c r="H909" s="287"/>
      <c r="I909" s="287"/>
      <c r="J909" s="287"/>
      <c r="K909" s="287"/>
      <c r="L909" s="287"/>
      <c r="M909" s="287"/>
      <c r="N909" s="287"/>
      <c r="O909" s="287"/>
      <c r="P909" s="287"/>
      <c r="Q909" s="287"/>
      <c r="R909" s="287"/>
    </row>
    <row r="910" spans="4:18" ht="24.75" customHeight="1">
      <c r="D910" s="287"/>
      <c r="E910" s="287"/>
      <c r="F910" s="287"/>
      <c r="G910" s="287"/>
      <c r="H910" s="287"/>
      <c r="I910" s="287"/>
      <c r="J910" s="287"/>
      <c r="K910" s="287"/>
      <c r="L910" s="287"/>
      <c r="M910" s="287"/>
      <c r="N910" s="287"/>
      <c r="O910" s="287"/>
      <c r="P910" s="287"/>
      <c r="Q910" s="287"/>
      <c r="R910" s="287"/>
    </row>
  </sheetData>
  <mergeCells count="71">
    <mergeCell ref="A139:A150"/>
    <mergeCell ref="B139:B141"/>
    <mergeCell ref="B142:B144"/>
    <mergeCell ref="B145:B147"/>
    <mergeCell ref="B148:B150"/>
    <mergeCell ref="A115:A126"/>
    <mergeCell ref="B115:B117"/>
    <mergeCell ref="B118:B120"/>
    <mergeCell ref="B121:B123"/>
    <mergeCell ref="B124:B126"/>
    <mergeCell ref="A127:A138"/>
    <mergeCell ref="B127:B129"/>
    <mergeCell ref="B130:B132"/>
    <mergeCell ref="B133:B135"/>
    <mergeCell ref="B136:B138"/>
    <mergeCell ref="A91:A102"/>
    <mergeCell ref="B91:B93"/>
    <mergeCell ref="B94:B96"/>
    <mergeCell ref="B97:B99"/>
    <mergeCell ref="B100:B102"/>
    <mergeCell ref="A103:A114"/>
    <mergeCell ref="B103:B105"/>
    <mergeCell ref="B106:B108"/>
    <mergeCell ref="B109:B111"/>
    <mergeCell ref="B112:B114"/>
    <mergeCell ref="A67:A78"/>
    <mergeCell ref="B67:B69"/>
    <mergeCell ref="B70:B72"/>
    <mergeCell ref="B73:B75"/>
    <mergeCell ref="B76:B78"/>
    <mergeCell ref="A79:A90"/>
    <mergeCell ref="B79:B81"/>
    <mergeCell ref="B82:B84"/>
    <mergeCell ref="B85:B87"/>
    <mergeCell ref="B88:B90"/>
    <mergeCell ref="A43:A54"/>
    <mergeCell ref="B43:B45"/>
    <mergeCell ref="B46:B48"/>
    <mergeCell ref="B49:B51"/>
    <mergeCell ref="B52:B54"/>
    <mergeCell ref="A55:A66"/>
    <mergeCell ref="B55:B57"/>
    <mergeCell ref="B58:B60"/>
    <mergeCell ref="B61:B63"/>
    <mergeCell ref="B64:B66"/>
    <mergeCell ref="A19:A30"/>
    <mergeCell ref="B19:B21"/>
    <mergeCell ref="B22:B24"/>
    <mergeCell ref="B25:B27"/>
    <mergeCell ref="B28:B30"/>
    <mergeCell ref="A31:A42"/>
    <mergeCell ref="B31:B33"/>
    <mergeCell ref="B34:B36"/>
    <mergeCell ref="B37:B39"/>
    <mergeCell ref="B40:B42"/>
    <mergeCell ref="L5:O5"/>
    <mergeCell ref="A7:A18"/>
    <mergeCell ref="B7:B9"/>
    <mergeCell ref="B10:B12"/>
    <mergeCell ref="B13:B15"/>
    <mergeCell ref="B16:B18"/>
    <mergeCell ref="A1:S1"/>
    <mergeCell ref="A2:S2"/>
    <mergeCell ref="A3:C3"/>
    <mergeCell ref="A4:A6"/>
    <mergeCell ref="B4:B6"/>
    <mergeCell ref="C4:C6"/>
    <mergeCell ref="D4:G5"/>
    <mergeCell ref="H4:O4"/>
    <mergeCell ref="P4:S5"/>
    <mergeCell ref="H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4"/>
  <sheetViews>
    <sheetView rightToLeft="1" tabSelected="1" workbookViewId="0">
      <selection activeCell="G3" sqref="G3"/>
    </sheetView>
  </sheetViews>
  <sheetFormatPr defaultColWidth="20.85546875" defaultRowHeight="36.950000000000003" customHeight="1"/>
  <cols>
    <col min="1" max="1" width="18.5703125" customWidth="1"/>
    <col min="2" max="2" width="24" customWidth="1"/>
    <col min="3" max="3" width="21.28515625" customWidth="1"/>
    <col min="4" max="4" width="22.28515625" customWidth="1"/>
    <col min="5" max="5" width="25.5703125" style="35" customWidth="1"/>
    <col min="6" max="6" width="23.5703125" customWidth="1"/>
    <col min="7" max="8" width="12.5703125" style="35" customWidth="1"/>
    <col min="9" max="10" width="18.28515625" style="35" customWidth="1"/>
    <col min="11" max="13" width="20.85546875" style="35"/>
  </cols>
  <sheetData>
    <row r="1" spans="1:15" ht="43.5" customHeight="1">
      <c r="A1" s="297" t="s">
        <v>108</v>
      </c>
      <c r="B1" s="297"/>
      <c r="C1" s="297"/>
      <c r="D1" s="297"/>
      <c r="E1" s="297"/>
      <c r="F1" s="298"/>
      <c r="G1" s="151"/>
      <c r="H1" s="151"/>
      <c r="I1" s="151"/>
      <c r="J1" s="151"/>
      <c r="K1" s="231"/>
      <c r="L1" s="90"/>
      <c r="M1" s="90"/>
      <c r="N1" s="90"/>
    </row>
    <row r="2" spans="1:15" ht="36.950000000000003" customHeight="1" thickBot="1">
      <c r="A2" s="298" t="s">
        <v>109</v>
      </c>
      <c r="D2" s="298"/>
      <c r="E2" s="299" t="s">
        <v>110</v>
      </c>
      <c r="F2" s="300"/>
      <c r="G2" s="151"/>
      <c r="H2" s="231"/>
      <c r="I2" s="231"/>
      <c r="J2" s="252"/>
      <c r="K2" s="252"/>
      <c r="L2" s="252"/>
      <c r="M2" s="252"/>
    </row>
    <row r="3" spans="1:15" ht="26.25" customHeight="1" thickTop="1">
      <c r="A3" s="249" t="s">
        <v>3</v>
      </c>
      <c r="B3" s="243" t="s">
        <v>111</v>
      </c>
      <c r="C3" s="243" t="s">
        <v>112</v>
      </c>
      <c r="D3" s="243" t="s">
        <v>113</v>
      </c>
      <c r="E3" s="241" t="s">
        <v>114</v>
      </c>
      <c r="F3" s="301"/>
      <c r="G3" s="151"/>
      <c r="H3" s="231"/>
      <c r="I3" s="231"/>
      <c r="J3" s="252"/>
      <c r="K3" s="252"/>
      <c r="L3" s="252"/>
      <c r="M3" s="252"/>
    </row>
    <row r="4" spans="1:15" ht="21.75" customHeight="1" thickBot="1">
      <c r="A4" s="302"/>
      <c r="B4" s="256"/>
      <c r="C4" s="256"/>
      <c r="D4" s="256"/>
      <c r="E4" s="303"/>
      <c r="F4" s="301"/>
      <c r="G4" s="151"/>
      <c r="H4" s="231"/>
      <c r="I4" s="231"/>
      <c r="J4" s="252"/>
      <c r="K4" s="252"/>
      <c r="L4" s="252"/>
      <c r="M4" s="252"/>
    </row>
    <row r="5" spans="1:15" ht="33" customHeight="1" thickTop="1">
      <c r="A5" s="304" t="s">
        <v>18</v>
      </c>
      <c r="B5" s="305">
        <v>2531773</v>
      </c>
      <c r="C5" s="305">
        <v>0</v>
      </c>
      <c r="D5" s="305">
        <v>69780</v>
      </c>
      <c r="E5" s="306">
        <v>2601553</v>
      </c>
      <c r="F5" s="307"/>
      <c r="G5" s="151"/>
      <c r="H5" s="231"/>
      <c r="I5" s="90"/>
      <c r="J5" s="252"/>
      <c r="K5" s="252"/>
      <c r="L5" s="252"/>
      <c r="M5" s="252"/>
    </row>
    <row r="6" spans="1:15" ht="33" customHeight="1">
      <c r="A6" s="295" t="s">
        <v>115</v>
      </c>
      <c r="B6" s="199">
        <v>74333160</v>
      </c>
      <c r="C6" s="199">
        <v>4909495</v>
      </c>
      <c r="D6" s="199">
        <v>9692020</v>
      </c>
      <c r="E6" s="199">
        <v>88934675</v>
      </c>
      <c r="F6" s="307"/>
      <c r="G6" s="151"/>
      <c r="H6" s="231"/>
      <c r="I6" s="231"/>
      <c r="J6" s="252"/>
      <c r="K6" s="252"/>
      <c r="L6" s="252"/>
      <c r="M6" s="252"/>
    </row>
    <row r="7" spans="1:15" ht="33" customHeight="1">
      <c r="A7" s="295" t="s">
        <v>116</v>
      </c>
      <c r="B7" s="199">
        <v>804570</v>
      </c>
      <c r="C7" s="199">
        <v>0</v>
      </c>
      <c r="D7" s="199">
        <v>204000</v>
      </c>
      <c r="E7" s="308">
        <v>1008570</v>
      </c>
      <c r="F7" s="307"/>
    </row>
    <row r="8" spans="1:15" ht="33" customHeight="1">
      <c r="A8" s="295" t="s">
        <v>117</v>
      </c>
      <c r="B8" s="199">
        <v>163822921</v>
      </c>
      <c r="C8" s="199">
        <v>2835321</v>
      </c>
      <c r="D8" s="199">
        <v>4599470</v>
      </c>
      <c r="E8" s="308">
        <v>171257712</v>
      </c>
      <c r="F8" s="309"/>
      <c r="G8" s="104"/>
      <c r="H8" s="104"/>
      <c r="I8" s="104"/>
      <c r="J8" s="104"/>
    </row>
    <row r="9" spans="1:15" ht="33" customHeight="1">
      <c r="A9" s="295" t="s">
        <v>118</v>
      </c>
      <c r="B9" s="310">
        <v>513011</v>
      </c>
      <c r="C9" s="310">
        <v>0</v>
      </c>
      <c r="D9" s="310">
        <v>1500</v>
      </c>
      <c r="E9" s="311">
        <v>514511</v>
      </c>
      <c r="F9" s="307"/>
    </row>
    <row r="10" spans="1:15" ht="33" customHeight="1">
      <c r="A10" s="295" t="s">
        <v>119</v>
      </c>
      <c r="B10" s="199">
        <v>65578267</v>
      </c>
      <c r="C10" s="310">
        <v>126750</v>
      </c>
      <c r="D10" s="199">
        <v>355280</v>
      </c>
      <c r="E10" s="308">
        <v>66060297</v>
      </c>
      <c r="F10" s="307"/>
    </row>
    <row r="11" spans="1:15" ht="33" customHeight="1">
      <c r="A11" s="295" t="s">
        <v>120</v>
      </c>
      <c r="B11" s="199">
        <v>536130</v>
      </c>
      <c r="C11" s="199">
        <v>177000</v>
      </c>
      <c r="D11" s="199">
        <v>21000</v>
      </c>
      <c r="E11" s="272">
        <v>734130</v>
      </c>
      <c r="F11" s="307"/>
    </row>
    <row r="12" spans="1:15" ht="33" customHeight="1">
      <c r="A12" s="295" t="s">
        <v>121</v>
      </c>
      <c r="B12" s="199">
        <v>477170</v>
      </c>
      <c r="C12" s="199">
        <v>0</v>
      </c>
      <c r="D12" s="199">
        <v>9600</v>
      </c>
      <c r="E12" s="272">
        <v>486770</v>
      </c>
      <c r="F12" s="307"/>
    </row>
    <row r="13" spans="1:15" ht="33" customHeight="1">
      <c r="A13" s="295" t="s">
        <v>122</v>
      </c>
      <c r="B13" s="199">
        <v>930505</v>
      </c>
      <c r="C13" s="199">
        <v>0</v>
      </c>
      <c r="D13" s="199">
        <v>4150</v>
      </c>
      <c r="E13" s="308">
        <v>934655</v>
      </c>
      <c r="F13" s="307"/>
    </row>
    <row r="14" spans="1:15" s="35" customFormat="1" ht="33" customHeight="1">
      <c r="A14" s="295" t="s">
        <v>123</v>
      </c>
      <c r="B14" s="199">
        <v>796725</v>
      </c>
      <c r="C14" s="199">
        <v>80000</v>
      </c>
      <c r="D14" s="199">
        <v>10000</v>
      </c>
      <c r="E14" s="312">
        <v>886725</v>
      </c>
      <c r="F14" s="307"/>
      <c r="N14"/>
      <c r="O14"/>
    </row>
    <row r="15" spans="1:15" s="35" customFormat="1" ht="33" customHeight="1">
      <c r="A15" s="295" t="s">
        <v>124</v>
      </c>
      <c r="B15" s="199">
        <v>16883773</v>
      </c>
      <c r="C15" s="199">
        <v>3103369</v>
      </c>
      <c r="D15" s="199">
        <v>3150405</v>
      </c>
      <c r="E15" s="272">
        <v>23137547</v>
      </c>
      <c r="F15" s="307"/>
      <c r="G15" s="103"/>
      <c r="H15" s="103"/>
      <c r="I15" s="103"/>
      <c r="J15" s="103"/>
      <c r="N15"/>
      <c r="O15"/>
    </row>
    <row r="16" spans="1:15" s="35" customFormat="1" ht="33" customHeight="1" thickBot="1">
      <c r="A16" s="296" t="s">
        <v>35</v>
      </c>
      <c r="B16" s="219">
        <f>SUM(B5:B15)</f>
        <v>327208005</v>
      </c>
      <c r="C16" s="219">
        <f>SUM(C5:C15)</f>
        <v>11231935</v>
      </c>
      <c r="D16" s="219">
        <f>SUM(D5:D15)</f>
        <v>18117205</v>
      </c>
      <c r="E16" s="313">
        <f>SUM(E5:E15)</f>
        <v>356557145</v>
      </c>
      <c r="F16" s="307"/>
      <c r="N16"/>
      <c r="O16"/>
    </row>
    <row r="17" spans="1:15" s="35" customFormat="1" ht="36.950000000000003" customHeight="1" thickTop="1">
      <c r="A17"/>
      <c r="B17" s="314"/>
      <c r="C17" s="94"/>
      <c r="D17" s="94"/>
      <c r="E17" s="315"/>
      <c r="F17"/>
      <c r="N17"/>
      <c r="O17"/>
    </row>
    <row r="18" spans="1:15" s="35" customFormat="1" ht="36.950000000000003" customHeight="1">
      <c r="A18"/>
      <c r="B18"/>
      <c r="C18" s="316"/>
      <c r="D18"/>
      <c r="E18" s="317"/>
      <c r="F18"/>
      <c r="N18"/>
      <c r="O18"/>
    </row>
    <row r="19" spans="1:15" s="35" customFormat="1" ht="36.950000000000003" customHeight="1">
      <c r="A19"/>
      <c r="B19"/>
      <c r="C19"/>
      <c r="D19"/>
      <c r="E19" s="102"/>
      <c r="F19"/>
      <c r="N19"/>
      <c r="O19"/>
    </row>
    <row r="20" spans="1:15" s="35" customFormat="1" ht="36.950000000000003" customHeight="1">
      <c r="A20"/>
      <c r="B20" s="94"/>
      <c r="C20" s="94"/>
      <c r="D20" s="94"/>
      <c r="E20" s="104"/>
      <c r="F20"/>
      <c r="N20"/>
      <c r="O20"/>
    </row>
    <row r="21" spans="1:15" s="35" customFormat="1" ht="36.950000000000003" customHeight="1">
      <c r="A21"/>
      <c r="B21"/>
      <c r="C21"/>
      <c r="D21"/>
      <c r="E21" s="318"/>
      <c r="F21"/>
      <c r="N21"/>
      <c r="O21"/>
    </row>
    <row r="22" spans="1:15" s="35" customFormat="1" ht="36.950000000000003" customHeight="1">
      <c r="A22"/>
      <c r="B22" s="76"/>
      <c r="C22" s="76"/>
      <c r="D22" s="76"/>
      <c r="E22" s="318"/>
      <c r="F22"/>
      <c r="N22"/>
      <c r="O22"/>
    </row>
    <row r="23" spans="1:15" s="35" customFormat="1" ht="36.950000000000003" customHeight="1">
      <c r="A23"/>
      <c r="B23" s="319"/>
      <c r="C23" s="319"/>
      <c r="D23" s="319"/>
      <c r="E23" s="223"/>
      <c r="F23"/>
      <c r="N23"/>
      <c r="O23"/>
    </row>
    <row r="24" spans="1:15" s="35" customFormat="1" ht="36.950000000000003" customHeight="1">
      <c r="A24"/>
      <c r="B24"/>
      <c r="C24"/>
      <c r="D24"/>
      <c r="E24" s="223"/>
      <c r="F24"/>
      <c r="N24"/>
      <c r="O24"/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 حسب الجنس والجنسية والقطاع</vt:lpstr>
      <vt:lpstr>حسب المحافظات</vt:lpstr>
      <vt:lpstr>مؤشرات الاجمالية لنشاط فنادق</vt:lpstr>
      <vt:lpstr>عدد فنادق والغرف</vt:lpstr>
      <vt:lpstr>عدد الفنادق</vt:lpstr>
      <vt:lpstr>عدد مشتغلين</vt:lpstr>
      <vt:lpstr>اجمالي الايرادات </vt:lpstr>
      <vt:lpstr>' حسب الجنس والجنسية والقطاع'!Print_Area</vt:lpstr>
      <vt:lpstr>' حسب الجنس والجنسية والقطاع'!Print_Titles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Ibtehal Haseen</dc:creator>
  <cp:lastModifiedBy>internet</cp:lastModifiedBy>
  <dcterms:created xsi:type="dcterms:W3CDTF">2017-10-18T07:12:45Z</dcterms:created>
  <dcterms:modified xsi:type="dcterms:W3CDTF">2018-04-19T06:14:28Z</dcterms:modified>
</cp:coreProperties>
</file>