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2" i="1" l="1"/>
  <c r="C241" i="1"/>
  <c r="F232" i="1"/>
  <c r="E232" i="1"/>
  <c r="D232" i="1"/>
  <c r="C232" i="1"/>
  <c r="H231" i="1"/>
  <c r="B231" i="1"/>
  <c r="G231" i="1" s="1"/>
  <c r="H230" i="1"/>
  <c r="G230" i="1"/>
  <c r="H229" i="1"/>
  <c r="B229" i="1"/>
  <c r="G229" i="1" s="1"/>
  <c r="H228" i="1"/>
  <c r="B228" i="1"/>
  <c r="G228" i="1" s="1"/>
  <c r="H227" i="1"/>
  <c r="B227" i="1"/>
  <c r="G227" i="1" s="1"/>
  <c r="H226" i="1"/>
  <c r="B226" i="1"/>
  <c r="G226" i="1" s="1"/>
  <c r="H225" i="1"/>
  <c r="B225" i="1"/>
  <c r="G225" i="1" s="1"/>
  <c r="H224" i="1"/>
  <c r="B224" i="1"/>
  <c r="G224" i="1" s="1"/>
  <c r="H223" i="1"/>
  <c r="B223" i="1"/>
  <c r="H222" i="1"/>
  <c r="G222" i="1"/>
  <c r="H221" i="1"/>
  <c r="B221" i="1"/>
  <c r="G221" i="1" s="1"/>
  <c r="H220" i="1"/>
  <c r="G220" i="1"/>
  <c r="F202" i="1"/>
  <c r="C202" i="1"/>
  <c r="B202" i="1"/>
  <c r="H201" i="1"/>
  <c r="G201" i="1"/>
  <c r="H200" i="1"/>
  <c r="G200" i="1"/>
  <c r="F188" i="1"/>
  <c r="G188" i="1" s="1"/>
  <c r="E188" i="1"/>
  <c r="D188" i="1"/>
  <c r="C188" i="1"/>
  <c r="I187" i="1"/>
  <c r="B187" i="1"/>
  <c r="H187" i="1" s="1"/>
  <c r="I186" i="1"/>
  <c r="B186" i="1"/>
  <c r="H186" i="1" s="1"/>
  <c r="I185" i="1"/>
  <c r="B185" i="1"/>
  <c r="H185" i="1" s="1"/>
  <c r="I184" i="1"/>
  <c r="B184" i="1"/>
  <c r="H184" i="1" s="1"/>
  <c r="I183" i="1"/>
  <c r="B183" i="1"/>
  <c r="H183" i="1" s="1"/>
  <c r="I182" i="1"/>
  <c r="B182" i="1"/>
  <c r="H182" i="1" s="1"/>
  <c r="I181" i="1"/>
  <c r="H181" i="1"/>
  <c r="I180" i="1"/>
  <c r="B180" i="1"/>
  <c r="H180" i="1" s="1"/>
  <c r="I179" i="1"/>
  <c r="B179" i="1"/>
  <c r="H179" i="1" s="1"/>
  <c r="I178" i="1"/>
  <c r="B178" i="1"/>
  <c r="H178" i="1" s="1"/>
  <c r="I177" i="1"/>
  <c r="B177" i="1"/>
  <c r="H177" i="1" s="1"/>
  <c r="I176" i="1"/>
  <c r="H176" i="1"/>
  <c r="F160" i="1"/>
  <c r="C160" i="1"/>
  <c r="B160" i="1"/>
  <c r="H159" i="1"/>
  <c r="G159" i="1"/>
  <c r="H158" i="1"/>
  <c r="G158" i="1"/>
  <c r="F142" i="1"/>
  <c r="D142" i="1"/>
  <c r="C142" i="1"/>
  <c r="H142" i="1" s="1"/>
  <c r="H141" i="1"/>
  <c r="B141" i="1"/>
  <c r="B142" i="1" s="1"/>
  <c r="G142" i="1" s="1"/>
  <c r="H140" i="1"/>
  <c r="G140" i="1"/>
  <c r="C127" i="1"/>
  <c r="F118" i="1"/>
  <c r="D118" i="1"/>
  <c r="C118" i="1"/>
  <c r="H117" i="1"/>
  <c r="B117" i="1"/>
  <c r="G117" i="1" s="1"/>
  <c r="H116" i="1"/>
  <c r="B116" i="1"/>
  <c r="G116" i="1" s="1"/>
  <c r="H115" i="1"/>
  <c r="B115" i="1"/>
  <c r="G115" i="1" s="1"/>
  <c r="H114" i="1"/>
  <c r="B114" i="1"/>
  <c r="G114" i="1" s="1"/>
  <c r="H113" i="1"/>
  <c r="G113" i="1"/>
  <c r="H112" i="1"/>
  <c r="B112" i="1"/>
  <c r="G112" i="1" s="1"/>
  <c r="H111" i="1"/>
  <c r="G111" i="1"/>
  <c r="H110" i="1"/>
  <c r="B110" i="1"/>
  <c r="G110" i="1" s="1"/>
  <c r="H109" i="1"/>
  <c r="B109" i="1"/>
  <c r="G109" i="1" s="1"/>
  <c r="H108" i="1"/>
  <c r="B108" i="1"/>
  <c r="B118" i="1" s="1"/>
  <c r="H107" i="1"/>
  <c r="G107" i="1"/>
  <c r="H106" i="1"/>
  <c r="G106" i="1"/>
  <c r="F97" i="1"/>
  <c r="C97" i="1"/>
  <c r="H96" i="1"/>
  <c r="B96" i="1"/>
  <c r="B97" i="1" s="1"/>
  <c r="H95" i="1"/>
  <c r="G95" i="1"/>
  <c r="F82" i="1"/>
  <c r="D82" i="1"/>
  <c r="C82" i="1"/>
  <c r="I81" i="1"/>
  <c r="B81" i="1"/>
  <c r="H81" i="1" s="1"/>
  <c r="I80" i="1"/>
  <c r="B80" i="1"/>
  <c r="H80" i="1" s="1"/>
  <c r="I79" i="1"/>
  <c r="B79" i="1"/>
  <c r="H79" i="1" s="1"/>
  <c r="I78" i="1"/>
  <c r="B78" i="1"/>
  <c r="H78" i="1" s="1"/>
  <c r="I77" i="1"/>
  <c r="H77" i="1"/>
  <c r="I76" i="1"/>
  <c r="B76" i="1"/>
  <c r="H76" i="1" s="1"/>
  <c r="I75" i="1"/>
  <c r="H75" i="1"/>
  <c r="I74" i="1"/>
  <c r="B74" i="1"/>
  <c r="H74" i="1" s="1"/>
  <c r="I73" i="1"/>
  <c r="B73" i="1"/>
  <c r="H73" i="1" s="1"/>
  <c r="I72" i="1"/>
  <c r="B72" i="1"/>
  <c r="H72" i="1" s="1"/>
  <c r="I71" i="1"/>
  <c r="B71" i="1"/>
  <c r="B82" i="1" s="1"/>
  <c r="I70" i="1"/>
  <c r="H70" i="1"/>
  <c r="F57" i="1"/>
  <c r="D57" i="1"/>
  <c r="C57" i="1"/>
  <c r="H56" i="1"/>
  <c r="B56" i="1"/>
  <c r="B57" i="1" s="1"/>
  <c r="H55" i="1"/>
  <c r="G55" i="1"/>
  <c r="F39" i="1"/>
  <c r="D39" i="1"/>
  <c r="C39" i="1"/>
  <c r="B39" i="1"/>
  <c r="H37" i="1"/>
  <c r="G37" i="1"/>
  <c r="G39" i="1" l="1"/>
  <c r="H39" i="1"/>
  <c r="H82" i="1"/>
  <c r="I82" i="1"/>
  <c r="G96" i="1"/>
  <c r="H97" i="1"/>
  <c r="G108" i="1"/>
  <c r="H118" i="1"/>
  <c r="G141" i="1"/>
  <c r="H160" i="1"/>
  <c r="B188" i="1"/>
  <c r="H188" i="1" s="1"/>
  <c r="I188" i="1"/>
  <c r="G176" i="1"/>
  <c r="G187" i="1"/>
  <c r="G186" i="1"/>
  <c r="G185" i="1"/>
  <c r="G184" i="1"/>
  <c r="G183" i="1"/>
  <c r="G182" i="1"/>
  <c r="G181" i="1"/>
  <c r="G180" i="1"/>
  <c r="G179" i="1"/>
  <c r="G178" i="1"/>
  <c r="G177" i="1"/>
  <c r="G70" i="1"/>
  <c r="G82" i="1"/>
  <c r="G81" i="1"/>
  <c r="G80" i="1"/>
  <c r="G79" i="1"/>
  <c r="G78" i="1"/>
  <c r="G77" i="1"/>
  <c r="G76" i="1"/>
  <c r="G75" i="1"/>
  <c r="G74" i="1"/>
  <c r="G73" i="1"/>
  <c r="G72" i="1"/>
  <c r="G71" i="1"/>
  <c r="G202" i="1"/>
  <c r="B232" i="1"/>
  <c r="H232" i="1"/>
  <c r="H202" i="1"/>
  <c r="G223" i="1"/>
  <c r="G232" i="1"/>
  <c r="G160" i="1"/>
  <c r="G97" i="1"/>
  <c r="G118" i="1"/>
  <c r="H71" i="1"/>
  <c r="G57" i="1"/>
  <c r="H57" i="1"/>
  <c r="G56" i="1"/>
</calcChain>
</file>

<file path=xl/sharedStrings.xml><?xml version="1.0" encoding="utf-8"?>
<sst xmlns="http://schemas.openxmlformats.org/spreadsheetml/2006/main" count="568" uniqueCount="161">
  <si>
    <t xml:space="preserve">Comparison of  cultivated area, product quantity and average yield of wheat and barley for (2010-2015)  </t>
  </si>
  <si>
    <t>جدول رقم (1)</t>
  </si>
  <si>
    <t xml:space="preserve">  Table (1)                                                                                                                                                                        </t>
  </si>
  <si>
    <t>التفاصيل</t>
  </si>
  <si>
    <r>
      <t xml:space="preserve">   السنوات    </t>
    </r>
    <r>
      <rPr>
        <b/>
        <sz val="10"/>
        <color theme="1"/>
        <rFont val="Arial"/>
        <family val="2"/>
      </rPr>
      <t xml:space="preserve">Yaer   </t>
    </r>
    <r>
      <rPr>
        <b/>
        <sz val="11"/>
        <color theme="1"/>
        <rFont val="Arial"/>
        <family val="2"/>
      </rPr>
      <t xml:space="preserve">    </t>
    </r>
  </si>
  <si>
    <t>المحصول      Crop</t>
  </si>
  <si>
    <t>Details</t>
  </si>
  <si>
    <t>الحنطة</t>
  </si>
  <si>
    <t>الشعير</t>
  </si>
  <si>
    <t>Wheat</t>
  </si>
  <si>
    <t>Barley</t>
  </si>
  <si>
    <t xml:space="preserve">اجمالي المساحة (1000) دونم </t>
  </si>
  <si>
    <t>Total area     (1000) Donum</t>
  </si>
  <si>
    <t>*4585</t>
  </si>
  <si>
    <t>*1425</t>
  </si>
  <si>
    <t>*4147</t>
  </si>
  <si>
    <t>*1003</t>
  </si>
  <si>
    <t>كمية الانتاج المتحقق (1000) طن</t>
  </si>
  <si>
    <t xml:space="preserve"> Product  (1000) Ton</t>
  </si>
  <si>
    <t>*3043</t>
  </si>
  <si>
    <t>*546</t>
  </si>
  <si>
    <t>*2645</t>
  </si>
  <si>
    <t>*330</t>
  </si>
  <si>
    <t xml:space="preserve">    متوسط الغلة    (كغم/ دونم)</t>
  </si>
  <si>
    <t>Average Yield (KG/Donum)</t>
  </si>
  <si>
    <t>*663.7</t>
  </si>
  <si>
    <t>*383.5</t>
  </si>
  <si>
    <t>*637.9</t>
  </si>
  <si>
    <t>*328.7</t>
  </si>
  <si>
    <t xml:space="preserve">*(عدا اقليم كردستان والمحافظات نينوى، الانبار، صلاح الدين) </t>
  </si>
  <si>
    <t xml:space="preserve">المساحة المزروعة ومتوسط غلة الدونم الواحد وكمية الإنتاج لمحصول الحنطة حسب طريقة الإرواء للقطاع الخاص لسنة 2015  </t>
  </si>
  <si>
    <t>Cultivated area, average yield per donum and product of wheat by the mean of irrigation of private sector for 2015</t>
  </si>
  <si>
    <t xml:space="preserve">  جدول رقم (2)</t>
  </si>
  <si>
    <t>Table (2)</t>
  </si>
  <si>
    <t>الارواء</t>
  </si>
  <si>
    <t xml:space="preserve">المساحة المزروعة </t>
  </si>
  <si>
    <t>Cultivated area</t>
  </si>
  <si>
    <t xml:space="preserve">   الانتاج    (طن)</t>
  </si>
  <si>
    <t xml:space="preserve"> متوسط الغلة </t>
  </si>
  <si>
    <t>average yield</t>
  </si>
  <si>
    <t>Irrigation</t>
  </si>
  <si>
    <t>(دونم)</t>
  </si>
  <si>
    <t>(Donum)</t>
  </si>
  <si>
    <t xml:space="preserve"> (كغم / دونم) </t>
  </si>
  <si>
    <t>KG/Donum</t>
  </si>
  <si>
    <t xml:space="preserve"> اجمالي المساحة</t>
  </si>
  <si>
    <t>المساحة المحصودة</t>
  </si>
  <si>
    <t>المساحة المتضررة</t>
  </si>
  <si>
    <t>مساحة العلف الاخضر</t>
  </si>
  <si>
    <t>product (Ton)</t>
  </si>
  <si>
    <t>Total area</t>
  </si>
  <si>
    <t>Harvested area</t>
  </si>
  <si>
    <t>Damaged area</t>
  </si>
  <si>
    <t>Green forage area</t>
  </si>
  <si>
    <t>المروية</t>
  </si>
  <si>
    <t>-</t>
  </si>
  <si>
    <t>Irrigated</t>
  </si>
  <si>
    <t>الديمية</t>
  </si>
  <si>
    <t>Rain fed</t>
  </si>
  <si>
    <t>المجموع</t>
  </si>
  <si>
    <t>Total</t>
  </si>
  <si>
    <t xml:space="preserve">الرمز (- ) يعني الكمية صفر أو مقاربة إلى الصفر . </t>
  </si>
  <si>
    <t>Symbol (-) means Zero or almost Zero</t>
  </si>
  <si>
    <t xml:space="preserve">(عدا اقليم كردستان والمحافظات نينوى،صلاح الدين، الانبار) </t>
  </si>
  <si>
    <t xml:space="preserve">المساحة المزروعة ومتوسط غلة الدونم الواحد وكمية الإنتاج لمحصول الحنطة حسب المناطق المطرية للقطاع الخاص لسنة 2015  </t>
  </si>
  <si>
    <t>Cultivated area, average yield per donum and product of wheat by rain fed areas of private sector for 2015</t>
  </si>
  <si>
    <t xml:space="preserve">  جدول رقم (3)</t>
  </si>
  <si>
    <t>Table (3)</t>
  </si>
  <si>
    <t>مضمونة الامطار</t>
  </si>
  <si>
    <t xml:space="preserve">Rain fall guaranteed </t>
  </si>
  <si>
    <t>شبه مضمونة الامطار</t>
  </si>
  <si>
    <t xml:space="preserve">Rain semi guaranteed </t>
  </si>
  <si>
    <t>غير مضمونة الامطار</t>
  </si>
  <si>
    <t xml:space="preserve">Rain not guaranteed </t>
  </si>
  <si>
    <t>المساحة المزروعة ومتوسط غلة الدونم الواحد وكمية الإنتاج لمحصول الحنطة حسب المحافظات لسنة 2015</t>
  </si>
  <si>
    <t>Cultivated area, average yield per donum and product of wheat by governerate for 2015</t>
  </si>
  <si>
    <t xml:space="preserve">  جدول رقم (4)</t>
  </si>
  <si>
    <t xml:space="preserve">  Table (4)                                                                                                                                                                        </t>
  </si>
  <si>
    <t>المحافظات</t>
  </si>
  <si>
    <t>النسبة المئوية %</t>
  </si>
  <si>
    <t>Governerates</t>
  </si>
  <si>
    <t>production (Ton)</t>
  </si>
  <si>
    <t>كركوك</t>
  </si>
  <si>
    <t>Kirkuk</t>
  </si>
  <si>
    <t>ديالى</t>
  </si>
  <si>
    <t>Diala</t>
  </si>
  <si>
    <t>بغداد</t>
  </si>
  <si>
    <t>Baghdad</t>
  </si>
  <si>
    <t>بابل</t>
  </si>
  <si>
    <t>Babylon</t>
  </si>
  <si>
    <t>كربلاء</t>
  </si>
  <si>
    <t>Karbala</t>
  </si>
  <si>
    <t>واسط</t>
  </si>
  <si>
    <t>Wasit</t>
  </si>
  <si>
    <t>النجف</t>
  </si>
  <si>
    <t>Najaf</t>
  </si>
  <si>
    <t>القادسية</t>
  </si>
  <si>
    <t>Qadisiya</t>
  </si>
  <si>
    <t>المثنى</t>
  </si>
  <si>
    <t>Muthnna</t>
  </si>
  <si>
    <t xml:space="preserve">ذي قار </t>
  </si>
  <si>
    <t>Thi-Qar</t>
  </si>
  <si>
    <t>ميسان</t>
  </si>
  <si>
    <t>Maysan</t>
  </si>
  <si>
    <t>البصرة</t>
  </si>
  <si>
    <t>Basrah</t>
  </si>
  <si>
    <t xml:space="preserve">  جدول رقم (5)</t>
  </si>
  <si>
    <t xml:space="preserve">  Table (5)                                                                                                                                                                        </t>
  </si>
  <si>
    <t xml:space="preserve">المساحة المزروعة ومتوسط غلة الدونم الواحد وكمية الإنتاج في المناطق الديمية لمحصول الحنطة حسب المحافظات لسنة 2015  </t>
  </si>
  <si>
    <t xml:space="preserve">Cultivated area, average yield per donum and quantity of wheat product  in rain fed area  by governorate for 2015  </t>
  </si>
  <si>
    <t>governorates</t>
  </si>
  <si>
    <t xml:space="preserve">  جدول رقم (6)</t>
  </si>
  <si>
    <t xml:space="preserve">  Table (6)                                                                                                                                                                        </t>
  </si>
  <si>
    <t xml:space="preserve">المساحة المزروعة ومتوسط غلة الدونم الواحد وكمية الإنتاج في المناطق المروية لمحصول الحنطة حسب المحافظات للقطاع الخاص لسنة 2015  </t>
  </si>
  <si>
    <t>Cultivated area, average yield per donumand product quantity of wheat in irrigated area for private sector by governorate  for 2015</t>
  </si>
  <si>
    <t>Al-Najaf</t>
  </si>
  <si>
    <t>Al-Qadisiya</t>
  </si>
  <si>
    <t>Al-Muthnna</t>
  </si>
  <si>
    <t>ذي قار</t>
  </si>
  <si>
    <t>Thi Qar</t>
  </si>
  <si>
    <t>Al-Basra</t>
  </si>
  <si>
    <t xml:space="preserve">  جدول رقم (7)</t>
  </si>
  <si>
    <t xml:space="preserve">  Table (7)                                                                                                                                                                        </t>
  </si>
  <si>
    <t xml:space="preserve">المساحة المحصودة ومتوسط غلة الدونم الواحد والإنتاج  لتبن الحنطة للقطاع الخاص لسنة 2015 </t>
  </si>
  <si>
    <t xml:space="preserve"> Area harvested, average yield per donum and product of wheat hay  of private sector for 2015</t>
  </si>
  <si>
    <t>المحصول</t>
  </si>
  <si>
    <t>المساحة المحصودة (دونم)</t>
  </si>
  <si>
    <t>متوسط غلة التبن (كغم/دونم)</t>
  </si>
  <si>
    <t>انتاج التبن (طن)</t>
  </si>
  <si>
    <t>Crop</t>
  </si>
  <si>
    <t>Harvested area (Donum)</t>
  </si>
  <si>
    <t xml:space="preserve">  Wheat hay average yield (kg/Donum)</t>
  </si>
  <si>
    <t xml:space="preserve"> Wheat hay product (ton)</t>
  </si>
  <si>
    <t xml:space="preserve">  جدول رقم (8)</t>
  </si>
  <si>
    <t xml:space="preserve">  Table (8)                                                                                                                                                                        </t>
  </si>
  <si>
    <t>المساحة المزروعة ومتوسط غلة الدونم الواحد وكمية الإنتاج لمحصول الشعير حسب طريقة الإرواء للقطاع الخاص لسنة 2015</t>
  </si>
  <si>
    <t>Cultivated area, average yield per donum and barley product by the mean of irrigation of private sector for 2015</t>
  </si>
  <si>
    <t xml:space="preserve">المساحة المزروعة ومتوسط غلة الدونم الواحد وكمية الإنتاج لمحصول الشعير حسب المناطق المطرية للقطاع الخاص لسنة 2015  </t>
  </si>
  <si>
    <t>Cultivated area, average yield and quantity of barley product by rain fed areas of private sector for 2015</t>
  </si>
  <si>
    <t xml:space="preserve">  جدول رقم (9)</t>
  </si>
  <si>
    <t xml:space="preserve">  Table (9)                                                                                                                                                                        </t>
  </si>
  <si>
    <t xml:space="preserve">  جدول رقم (10)</t>
  </si>
  <si>
    <t xml:space="preserve">  Table (10)                                                                                                                                                                        </t>
  </si>
  <si>
    <t>المساحة المزروعة ومتوسط غلة الدونم الواحد وكمية الإنتاج لمحصول الشعير حسب المحافظات لسنة 2015</t>
  </si>
  <si>
    <t>Cultivated area, average yield  per donum and product of barley by governorate for 2015</t>
  </si>
  <si>
    <t xml:space="preserve">  جدول رقم (11)</t>
  </si>
  <si>
    <t xml:space="preserve">  Table (11)                                                                                                                                                                        </t>
  </si>
  <si>
    <t xml:space="preserve">المساحة المزروعة ومتوسط غلة الدونم الواحد وكمية الإنتاج في المناطق الديمية لمحصول الشعير حسب المحافظات للقطاع الخاص لسنة  2015  </t>
  </si>
  <si>
    <t xml:space="preserve"> Cultivated area, average yield per donum and quantity of barley product in rain fed area for private sector by governorate for 2015 </t>
  </si>
  <si>
    <t xml:space="preserve">  جدول رقم (12)</t>
  </si>
  <si>
    <t xml:space="preserve">  Table (12)                                                                                                                                                                        </t>
  </si>
  <si>
    <t xml:space="preserve">المساحة المزروعة ومتوسط غلة الدونم الواحد وكمية الإنتاج في المناطق المروية لمحصول الشعير حسب المحافظات للقطاع الخاص لسنة 2015  </t>
  </si>
  <si>
    <t>Cultivated area, average yield per donum and quantity of barley product  in irrigated area for private sector by governorate for 2015</t>
  </si>
  <si>
    <t xml:space="preserve">  جدول رقم (13)</t>
  </si>
  <si>
    <t xml:space="preserve">  Table (13)                                                                                                                                                                        </t>
  </si>
  <si>
    <t xml:space="preserve">المساحة المحصودة ومتوسط غلة الدونم الواحد والإنتاج  لتبن الشعير للقطاع الخاص لسنة 2015 </t>
  </si>
  <si>
    <t xml:space="preserve"> Area harvested, average yield per donum and product of  barley hay  of private sector for 2015</t>
  </si>
  <si>
    <t>متوسط غلة التبن (كغم)</t>
  </si>
  <si>
    <t xml:space="preserve">  barley hay average yield(kg)</t>
  </si>
  <si>
    <t xml:space="preserve">  barley hay production (ton)</t>
  </si>
  <si>
    <t xml:space="preserve">     مقارنة المساحة المزروعة وكمية الانتاج ومتوسط الغلة لمحصولي الحنطة والشعير للسنوات    (2015-2010)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</si>
</sst>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wrapText="1" readingOrder="1"/>
    </xf>
    <xf numFmtId="0" fontId="3" fillId="0" borderId="7" xfId="0" applyFont="1" applyFill="1" applyBorder="1" applyAlignment="1">
      <alignment horizontal="center" wrapText="1" readingOrder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readingOrder="2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 readingOrder="2"/>
    </xf>
    <xf numFmtId="0" fontId="4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1" fillId="0" borderId="4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readingOrder="2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1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wrapText="1" readingOrder="2"/>
    </xf>
    <xf numFmtId="0" fontId="0" fillId="0" borderId="12" xfId="0" applyBorder="1"/>
    <xf numFmtId="0" fontId="1" fillId="0" borderId="0" xfId="0" applyFont="1" applyBorder="1" applyAlignment="1">
      <alignment horizontal="right" vertical="center"/>
    </xf>
    <xf numFmtId="0" fontId="0" fillId="0" borderId="7" xfId="0" applyBorder="1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rightToLeft="1" tabSelected="1" workbookViewId="0">
      <selection activeCell="H240" sqref="H240"/>
    </sheetView>
  </sheetViews>
  <sheetFormatPr defaultRowHeight="14.25" x14ac:dyDescent="0.2"/>
  <cols>
    <col min="1" max="1" width="12.375" customWidth="1"/>
    <col min="2" max="2" width="9" customWidth="1"/>
    <col min="3" max="3" width="9.375" customWidth="1"/>
    <col min="4" max="4" width="11" customWidth="1"/>
    <col min="5" max="5" width="15.375" customWidth="1"/>
    <col min="6" max="6" width="10" customWidth="1"/>
    <col min="7" max="7" width="8" customWidth="1"/>
    <col min="9" max="9" width="10.875" customWidth="1"/>
    <col min="10" max="10" width="12.125" customWidth="1"/>
  </cols>
  <sheetData>
    <row r="1" spans="1:5" ht="43.5" customHeight="1" x14ac:dyDescent="0.2">
      <c r="A1" s="87" t="s">
        <v>160</v>
      </c>
      <c r="B1" s="87"/>
      <c r="C1" s="87"/>
      <c r="D1" s="87"/>
      <c r="E1" s="87"/>
    </row>
    <row r="2" spans="1:5" ht="42" customHeight="1" x14ac:dyDescent="0.2">
      <c r="A2" s="87" t="s">
        <v>0</v>
      </c>
      <c r="B2" s="87"/>
      <c r="C2" s="87"/>
      <c r="D2" s="87"/>
      <c r="E2" s="87"/>
    </row>
    <row r="3" spans="1:5" ht="21" customHeight="1" x14ac:dyDescent="0.2">
      <c r="A3" s="1" t="s">
        <v>1</v>
      </c>
      <c r="B3" s="2"/>
      <c r="C3" s="3"/>
      <c r="D3" s="3"/>
      <c r="E3" s="4" t="s">
        <v>2</v>
      </c>
    </row>
    <row r="4" spans="1:5" ht="15.75" x14ac:dyDescent="0.2">
      <c r="A4" s="88" t="s">
        <v>3</v>
      </c>
      <c r="B4" s="91" t="s">
        <v>4</v>
      </c>
      <c r="C4" s="93" t="s">
        <v>5</v>
      </c>
      <c r="D4" s="94"/>
      <c r="E4" s="75" t="s">
        <v>6</v>
      </c>
    </row>
    <row r="5" spans="1:5" ht="15" x14ac:dyDescent="0.2">
      <c r="A5" s="89"/>
      <c r="B5" s="92"/>
      <c r="C5" s="5" t="s">
        <v>7</v>
      </c>
      <c r="D5" s="6" t="s">
        <v>8</v>
      </c>
      <c r="E5" s="76"/>
    </row>
    <row r="6" spans="1:5" x14ac:dyDescent="0.2">
      <c r="A6" s="90"/>
      <c r="B6" s="92"/>
      <c r="C6" s="7" t="s">
        <v>9</v>
      </c>
      <c r="D6" s="8" t="s">
        <v>10</v>
      </c>
      <c r="E6" s="77"/>
    </row>
    <row r="7" spans="1:5" x14ac:dyDescent="0.2">
      <c r="A7" s="78" t="s">
        <v>11</v>
      </c>
      <c r="B7" s="9">
        <v>2010</v>
      </c>
      <c r="C7" s="9">
        <v>5544</v>
      </c>
      <c r="D7" s="9">
        <v>4027</v>
      </c>
      <c r="E7" s="81" t="s">
        <v>12</v>
      </c>
    </row>
    <row r="8" spans="1:5" x14ac:dyDescent="0.2">
      <c r="A8" s="79"/>
      <c r="B8" s="9">
        <v>2011</v>
      </c>
      <c r="C8" s="9">
        <v>6543</v>
      </c>
      <c r="D8" s="9">
        <v>3651</v>
      </c>
      <c r="E8" s="82"/>
    </row>
    <row r="9" spans="1:5" x14ac:dyDescent="0.2">
      <c r="A9" s="79"/>
      <c r="B9" s="10">
        <v>2012</v>
      </c>
      <c r="C9" s="10">
        <v>6914</v>
      </c>
      <c r="D9" s="10">
        <v>2850</v>
      </c>
      <c r="E9" s="82"/>
    </row>
    <row r="10" spans="1:5" x14ac:dyDescent="0.2">
      <c r="A10" s="79"/>
      <c r="B10" s="11">
        <v>2013</v>
      </c>
      <c r="C10" s="10">
        <v>7376</v>
      </c>
      <c r="D10" s="10">
        <v>3364</v>
      </c>
      <c r="E10" s="82"/>
    </row>
    <row r="11" spans="1:5" x14ac:dyDescent="0.2">
      <c r="A11" s="79"/>
      <c r="B11" s="84">
        <v>2014</v>
      </c>
      <c r="C11" s="10">
        <v>8528</v>
      </c>
      <c r="D11" s="10">
        <v>4632</v>
      </c>
      <c r="E11" s="82"/>
    </row>
    <row r="12" spans="1:5" x14ac:dyDescent="0.2">
      <c r="A12" s="79"/>
      <c r="B12" s="85"/>
      <c r="C12" s="10" t="s">
        <v>13</v>
      </c>
      <c r="D12" s="10" t="s">
        <v>14</v>
      </c>
      <c r="E12" s="82"/>
    </row>
    <row r="13" spans="1:5" x14ac:dyDescent="0.2">
      <c r="A13" s="80"/>
      <c r="B13" s="12">
        <v>2015</v>
      </c>
      <c r="C13" s="13" t="s">
        <v>15</v>
      </c>
      <c r="D13" s="14" t="s">
        <v>16</v>
      </c>
      <c r="E13" s="83"/>
    </row>
    <row r="14" spans="1:5" x14ac:dyDescent="0.2">
      <c r="A14" s="78" t="s">
        <v>17</v>
      </c>
      <c r="B14" s="9">
        <v>2010</v>
      </c>
      <c r="C14" s="9">
        <v>2749</v>
      </c>
      <c r="D14" s="9">
        <v>1137</v>
      </c>
      <c r="E14" s="82" t="s">
        <v>18</v>
      </c>
    </row>
    <row r="15" spans="1:5" x14ac:dyDescent="0.2">
      <c r="A15" s="79"/>
      <c r="B15" s="9">
        <v>2011</v>
      </c>
      <c r="C15" s="9">
        <v>2809</v>
      </c>
      <c r="D15" s="9">
        <v>820</v>
      </c>
      <c r="E15" s="82"/>
    </row>
    <row r="16" spans="1:5" x14ac:dyDescent="0.2">
      <c r="A16" s="79"/>
      <c r="B16" s="10">
        <v>2012</v>
      </c>
      <c r="C16" s="10">
        <v>3062</v>
      </c>
      <c r="D16" s="10">
        <v>832</v>
      </c>
      <c r="E16" s="82"/>
    </row>
    <row r="17" spans="1:9" x14ac:dyDescent="0.2">
      <c r="A17" s="79"/>
      <c r="B17" s="11">
        <v>2013</v>
      </c>
      <c r="C17" s="10">
        <v>4178</v>
      </c>
      <c r="D17" s="10">
        <v>1003</v>
      </c>
      <c r="E17" s="82"/>
    </row>
    <row r="18" spans="1:9" x14ac:dyDescent="0.2">
      <c r="A18" s="79"/>
      <c r="B18" s="86">
        <v>2014</v>
      </c>
      <c r="C18" s="10">
        <v>5055</v>
      </c>
      <c r="D18" s="10">
        <v>1278</v>
      </c>
      <c r="E18" s="82"/>
    </row>
    <row r="19" spans="1:9" x14ac:dyDescent="0.2">
      <c r="A19" s="79"/>
      <c r="B19" s="86"/>
      <c r="C19" s="10" t="s">
        <v>19</v>
      </c>
      <c r="D19" s="10" t="s">
        <v>20</v>
      </c>
      <c r="E19" s="82"/>
    </row>
    <row r="20" spans="1:9" x14ac:dyDescent="0.2">
      <c r="A20" s="80"/>
      <c r="B20" s="12">
        <v>2015</v>
      </c>
      <c r="C20" s="10" t="s">
        <v>21</v>
      </c>
      <c r="D20" s="10" t="s">
        <v>22</v>
      </c>
      <c r="E20" s="83"/>
    </row>
    <row r="21" spans="1:9" x14ac:dyDescent="0.2">
      <c r="A21" s="78" t="s">
        <v>23</v>
      </c>
      <c r="B21" s="9">
        <v>2010</v>
      </c>
      <c r="C21" s="9">
        <v>495.8</v>
      </c>
      <c r="D21" s="9">
        <v>282.39999999999998</v>
      </c>
      <c r="E21" s="81" t="s">
        <v>24</v>
      </c>
    </row>
    <row r="22" spans="1:9" x14ac:dyDescent="0.2">
      <c r="A22" s="79"/>
      <c r="B22" s="9">
        <v>2011</v>
      </c>
      <c r="C22" s="9">
        <v>429.3</v>
      </c>
      <c r="D22" s="9">
        <v>224.6</v>
      </c>
      <c r="E22" s="82"/>
    </row>
    <row r="23" spans="1:9" x14ac:dyDescent="0.2">
      <c r="A23" s="79"/>
      <c r="B23" s="10">
        <v>2012</v>
      </c>
      <c r="C23" s="15">
        <v>442.9</v>
      </c>
      <c r="D23" s="15">
        <v>292</v>
      </c>
      <c r="E23" s="82"/>
    </row>
    <row r="24" spans="1:9" x14ac:dyDescent="0.2">
      <c r="A24" s="79"/>
      <c r="B24" s="11">
        <v>2013</v>
      </c>
      <c r="C24" s="15">
        <v>566.5</v>
      </c>
      <c r="D24" s="15">
        <v>298.3</v>
      </c>
      <c r="E24" s="82"/>
    </row>
    <row r="25" spans="1:9" x14ac:dyDescent="0.2">
      <c r="A25" s="79"/>
      <c r="B25" s="84">
        <v>2014</v>
      </c>
      <c r="C25" s="15">
        <v>592.79999999999995</v>
      </c>
      <c r="D25" s="15">
        <v>275.8</v>
      </c>
      <c r="E25" s="82"/>
    </row>
    <row r="26" spans="1:9" x14ac:dyDescent="0.2">
      <c r="A26" s="79"/>
      <c r="B26" s="85"/>
      <c r="C26" s="15" t="s">
        <v>25</v>
      </c>
      <c r="D26" s="15" t="s">
        <v>26</v>
      </c>
      <c r="E26" s="82"/>
    </row>
    <row r="27" spans="1:9" x14ac:dyDescent="0.2">
      <c r="A27" s="80"/>
      <c r="B27" s="11">
        <v>2015</v>
      </c>
      <c r="C27" s="15" t="s">
        <v>27</v>
      </c>
      <c r="D27" s="10" t="s">
        <v>28</v>
      </c>
      <c r="E27" s="83"/>
    </row>
    <row r="28" spans="1:9" x14ac:dyDescent="0.2">
      <c r="A28" s="105" t="s">
        <v>29</v>
      </c>
      <c r="B28" s="105"/>
      <c r="C28" s="105"/>
      <c r="D28" s="106"/>
      <c r="E28" s="107"/>
    </row>
    <row r="30" spans="1:9" ht="35.25" customHeight="1" x14ac:dyDescent="0.2">
      <c r="A30" s="108" t="s">
        <v>30</v>
      </c>
      <c r="B30" s="108"/>
      <c r="C30" s="108"/>
      <c r="D30" s="108"/>
      <c r="E30" s="108"/>
      <c r="F30" s="108"/>
      <c r="G30" s="108"/>
      <c r="H30" s="108"/>
      <c r="I30" s="108"/>
    </row>
    <row r="31" spans="1:9" ht="28.5" customHeight="1" x14ac:dyDescent="0.2">
      <c r="A31" s="108" t="s">
        <v>31</v>
      </c>
      <c r="B31" s="108"/>
      <c r="C31" s="108"/>
      <c r="D31" s="108"/>
      <c r="E31" s="108"/>
      <c r="F31" s="108"/>
      <c r="G31" s="108"/>
      <c r="H31" s="108"/>
      <c r="I31" s="108"/>
    </row>
    <row r="32" spans="1:9" ht="15" x14ac:dyDescent="0.2">
      <c r="A32" s="21" t="s">
        <v>32</v>
      </c>
      <c r="B32" s="22"/>
      <c r="C32" s="23"/>
      <c r="D32" s="23"/>
      <c r="E32" s="23"/>
      <c r="F32" s="23"/>
      <c r="G32" s="23"/>
      <c r="H32" s="24"/>
      <c r="I32" s="25" t="s">
        <v>33</v>
      </c>
    </row>
    <row r="33" spans="1:9" ht="24" x14ac:dyDescent="0.2">
      <c r="A33" s="109" t="s">
        <v>34</v>
      </c>
      <c r="B33" s="75" t="s">
        <v>35</v>
      </c>
      <c r="C33" s="110"/>
      <c r="D33" s="111" t="s">
        <v>36</v>
      </c>
      <c r="E33" s="112"/>
      <c r="F33" s="95" t="s">
        <v>37</v>
      </c>
      <c r="G33" s="17" t="s">
        <v>38</v>
      </c>
      <c r="H33" s="26" t="s">
        <v>39</v>
      </c>
      <c r="I33" s="97" t="s">
        <v>40</v>
      </c>
    </row>
    <row r="34" spans="1:9" x14ac:dyDescent="0.2">
      <c r="A34" s="109"/>
      <c r="B34" s="76" t="s">
        <v>41</v>
      </c>
      <c r="C34" s="98"/>
      <c r="D34" s="99" t="s">
        <v>42</v>
      </c>
      <c r="E34" s="100"/>
      <c r="F34" s="96"/>
      <c r="G34" s="27" t="s">
        <v>43</v>
      </c>
      <c r="H34" s="28" t="s">
        <v>44</v>
      </c>
      <c r="I34" s="97"/>
    </row>
    <row r="35" spans="1:9" ht="25.5" x14ac:dyDescent="0.2">
      <c r="A35" s="109"/>
      <c r="B35" s="29" t="s">
        <v>45</v>
      </c>
      <c r="C35" s="29" t="s">
        <v>46</v>
      </c>
      <c r="D35" s="29" t="s">
        <v>47</v>
      </c>
      <c r="E35" s="29" t="s">
        <v>48</v>
      </c>
      <c r="F35" s="101" t="s">
        <v>49</v>
      </c>
      <c r="G35" s="29" t="s">
        <v>45</v>
      </c>
      <c r="H35" s="29" t="s">
        <v>46</v>
      </c>
      <c r="I35" s="97"/>
    </row>
    <row r="36" spans="1:9" ht="24" x14ac:dyDescent="0.2">
      <c r="A36" s="109"/>
      <c r="B36" s="30" t="s">
        <v>50</v>
      </c>
      <c r="C36" s="30" t="s">
        <v>51</v>
      </c>
      <c r="D36" s="30" t="s">
        <v>52</v>
      </c>
      <c r="E36" s="30" t="s">
        <v>53</v>
      </c>
      <c r="F36" s="102"/>
      <c r="G36" s="30" t="s">
        <v>50</v>
      </c>
      <c r="H36" s="30" t="s">
        <v>51</v>
      </c>
      <c r="I36" s="97"/>
    </row>
    <row r="37" spans="1:9" ht="15" x14ac:dyDescent="0.2">
      <c r="A37" s="31" t="s">
        <v>54</v>
      </c>
      <c r="B37" s="10">
        <v>3797222</v>
      </c>
      <c r="C37" s="10">
        <v>3717096</v>
      </c>
      <c r="D37" s="10">
        <v>80126</v>
      </c>
      <c r="E37" s="10" t="s">
        <v>55</v>
      </c>
      <c r="F37" s="32">
        <v>2513124.1852747393</v>
      </c>
      <c r="G37" s="15">
        <f>F37/B37*1000</f>
        <v>661.83230405668644</v>
      </c>
      <c r="H37" s="15">
        <f>F37/C37*1000</f>
        <v>676.09881081218759</v>
      </c>
      <c r="I37" s="33" t="s">
        <v>56</v>
      </c>
    </row>
    <row r="38" spans="1:9" ht="15" x14ac:dyDescent="0.2">
      <c r="A38" s="31" t="s">
        <v>57</v>
      </c>
      <c r="B38" s="10">
        <v>349474</v>
      </c>
      <c r="C38" s="10">
        <v>349371</v>
      </c>
      <c r="D38" s="10">
        <v>103</v>
      </c>
      <c r="E38" s="10" t="s">
        <v>55</v>
      </c>
      <c r="F38" s="10">
        <v>131937</v>
      </c>
      <c r="G38" s="15">
        <v>377.53023114738147</v>
      </c>
      <c r="H38" s="34">
        <v>377.64153292631613</v>
      </c>
      <c r="I38" s="33" t="s">
        <v>58</v>
      </c>
    </row>
    <row r="39" spans="1:9" ht="15" x14ac:dyDescent="0.2">
      <c r="A39" s="35" t="s">
        <v>59</v>
      </c>
      <c r="B39" s="10">
        <f>SUM(B37:B38)</f>
        <v>4146696</v>
      </c>
      <c r="C39" s="10">
        <f>SUM(C37:C38)</f>
        <v>4066467</v>
      </c>
      <c r="D39" s="10">
        <f>SUM(D37:D38)</f>
        <v>80229</v>
      </c>
      <c r="E39" s="10" t="s">
        <v>55</v>
      </c>
      <c r="F39" s="32">
        <f>SUM(F37:F38)</f>
        <v>2645061.1852747393</v>
      </c>
      <c r="G39" s="15">
        <f>F39/B39*1000</f>
        <v>637.87197934807364</v>
      </c>
      <c r="H39" s="34">
        <f>F39/C39*1000</f>
        <v>650.45681798837654</v>
      </c>
      <c r="I39" s="33" t="s">
        <v>60</v>
      </c>
    </row>
    <row r="40" spans="1:9" x14ac:dyDescent="0.2">
      <c r="A40" s="103" t="s">
        <v>61</v>
      </c>
      <c r="B40" s="103"/>
      <c r="C40" s="103"/>
      <c r="D40" s="103"/>
      <c r="E40" s="24"/>
      <c r="F40" s="36"/>
      <c r="G40" s="104" t="s">
        <v>62</v>
      </c>
      <c r="H40" s="104"/>
      <c r="I40" s="104"/>
    </row>
    <row r="41" spans="1:9" x14ac:dyDescent="0.2">
      <c r="A41" s="105" t="s">
        <v>63</v>
      </c>
      <c r="B41" s="105"/>
      <c r="C41" s="105"/>
      <c r="D41" s="105"/>
      <c r="E41" s="24"/>
      <c r="F41" s="24"/>
      <c r="G41" s="24"/>
      <c r="H41" s="24"/>
      <c r="I41" s="37"/>
    </row>
    <row r="42" spans="1:9" x14ac:dyDescent="0.2">
      <c r="A42" s="20"/>
      <c r="B42" s="20"/>
      <c r="C42" s="20"/>
      <c r="D42" s="20"/>
      <c r="E42" s="24"/>
      <c r="F42" s="24"/>
      <c r="G42" s="24"/>
      <c r="H42" s="24"/>
      <c r="I42" s="37"/>
    </row>
    <row r="43" spans="1:9" x14ac:dyDescent="0.2">
      <c r="A43" s="20"/>
      <c r="B43" s="20"/>
      <c r="C43" s="20"/>
      <c r="D43" s="20"/>
      <c r="E43" s="24"/>
      <c r="F43" s="24"/>
      <c r="G43" s="24"/>
      <c r="H43" s="24"/>
      <c r="I43" s="37"/>
    </row>
    <row r="44" spans="1:9" x14ac:dyDescent="0.2">
      <c r="A44" s="20"/>
      <c r="B44" s="20"/>
      <c r="C44" s="20"/>
      <c r="D44" s="20"/>
      <c r="E44" s="24"/>
      <c r="F44" s="24"/>
      <c r="G44" s="24"/>
      <c r="H44" s="24"/>
      <c r="I44" s="37"/>
    </row>
    <row r="47" spans="1:9" ht="38.25" customHeight="1" x14ac:dyDescent="0.2">
      <c r="A47" s="113" t="s">
        <v>64</v>
      </c>
      <c r="B47" s="113"/>
      <c r="C47" s="113"/>
      <c r="D47" s="113"/>
      <c r="E47" s="113"/>
      <c r="F47" s="113"/>
      <c r="G47" s="113"/>
      <c r="H47" s="113"/>
      <c r="I47" s="113"/>
    </row>
    <row r="48" spans="1:9" ht="34.5" customHeight="1" x14ac:dyDescent="0.2">
      <c r="A48" s="114" t="s">
        <v>65</v>
      </c>
      <c r="B48" s="114"/>
      <c r="C48" s="114"/>
      <c r="D48" s="114"/>
      <c r="E48" s="114"/>
      <c r="F48" s="114"/>
      <c r="G48" s="114"/>
      <c r="H48" s="114"/>
      <c r="I48" s="114"/>
    </row>
    <row r="49" spans="1:10" ht="15.75" customHeight="1" x14ac:dyDescent="0.2">
      <c r="A49" s="21" t="s">
        <v>66</v>
      </c>
      <c r="B49" s="22"/>
      <c r="C49" s="23"/>
      <c r="D49" s="23"/>
      <c r="E49" s="23"/>
      <c r="F49" s="23"/>
      <c r="G49" s="23"/>
      <c r="H49" s="24"/>
      <c r="I49" s="25" t="s">
        <v>67</v>
      </c>
    </row>
    <row r="50" spans="1:10" ht="24" x14ac:dyDescent="0.2">
      <c r="A50" s="109" t="s">
        <v>34</v>
      </c>
      <c r="B50" s="75" t="s">
        <v>35</v>
      </c>
      <c r="C50" s="110"/>
      <c r="D50" s="111" t="s">
        <v>36</v>
      </c>
      <c r="E50" s="112"/>
      <c r="F50" s="95" t="s">
        <v>37</v>
      </c>
      <c r="G50" s="17" t="s">
        <v>38</v>
      </c>
      <c r="H50" s="26" t="s">
        <v>39</v>
      </c>
      <c r="I50" s="97" t="s">
        <v>40</v>
      </c>
    </row>
    <row r="51" spans="1:10" x14ac:dyDescent="0.2">
      <c r="A51" s="109"/>
      <c r="B51" s="76" t="s">
        <v>41</v>
      </c>
      <c r="C51" s="98"/>
      <c r="D51" s="99" t="s">
        <v>42</v>
      </c>
      <c r="E51" s="100"/>
      <c r="F51" s="96"/>
      <c r="G51" s="27" t="s">
        <v>43</v>
      </c>
      <c r="H51" s="28" t="s">
        <v>44</v>
      </c>
      <c r="I51" s="97"/>
    </row>
    <row r="52" spans="1:10" ht="25.5" x14ac:dyDescent="0.2">
      <c r="A52" s="109"/>
      <c r="B52" s="29" t="s">
        <v>45</v>
      </c>
      <c r="C52" s="29" t="s">
        <v>46</v>
      </c>
      <c r="D52" s="29" t="s">
        <v>47</v>
      </c>
      <c r="E52" s="29" t="s">
        <v>48</v>
      </c>
      <c r="F52" s="101" t="s">
        <v>49</v>
      </c>
      <c r="G52" s="29" t="s">
        <v>45</v>
      </c>
      <c r="H52" s="29" t="s">
        <v>46</v>
      </c>
      <c r="I52" s="97"/>
    </row>
    <row r="53" spans="1:10" ht="24" x14ac:dyDescent="0.2">
      <c r="A53" s="109"/>
      <c r="B53" s="30" t="s">
        <v>50</v>
      </c>
      <c r="C53" s="30" t="s">
        <v>51</v>
      </c>
      <c r="D53" s="30" t="s">
        <v>52</v>
      </c>
      <c r="E53" s="30" t="s">
        <v>53</v>
      </c>
      <c r="F53" s="102"/>
      <c r="G53" s="30" t="s">
        <v>50</v>
      </c>
      <c r="H53" s="30" t="s">
        <v>51</v>
      </c>
      <c r="I53" s="97"/>
    </row>
    <row r="54" spans="1:10" ht="33" customHeight="1" x14ac:dyDescent="0.2">
      <c r="A54" s="19" t="s">
        <v>68</v>
      </c>
      <c r="B54" s="10" t="s">
        <v>55</v>
      </c>
      <c r="C54" s="10" t="s">
        <v>55</v>
      </c>
      <c r="D54" s="10" t="s">
        <v>55</v>
      </c>
      <c r="E54" s="10" t="s">
        <v>55</v>
      </c>
      <c r="F54" s="10" t="s">
        <v>55</v>
      </c>
      <c r="G54" s="15" t="s">
        <v>55</v>
      </c>
      <c r="H54" s="15" t="s">
        <v>55</v>
      </c>
      <c r="I54" s="38" t="s">
        <v>69</v>
      </c>
    </row>
    <row r="55" spans="1:10" ht="35.25" customHeight="1" x14ac:dyDescent="0.2">
      <c r="A55" s="19" t="s">
        <v>70</v>
      </c>
      <c r="B55" s="10">
        <v>319162</v>
      </c>
      <c r="C55" s="10">
        <v>319162</v>
      </c>
      <c r="D55" s="10" t="s">
        <v>55</v>
      </c>
      <c r="E55" s="10" t="s">
        <v>55</v>
      </c>
      <c r="F55" s="10">
        <v>115772</v>
      </c>
      <c r="G55" s="15">
        <f>F55/B55*1000</f>
        <v>362.73741861499803</v>
      </c>
      <c r="H55" s="34">
        <f>F55/C55*1000</f>
        <v>362.73741861499803</v>
      </c>
      <c r="I55" s="38" t="s">
        <v>71</v>
      </c>
    </row>
    <row r="56" spans="1:10" ht="24" x14ac:dyDescent="0.2">
      <c r="A56" s="19" t="s">
        <v>72</v>
      </c>
      <c r="B56" s="10">
        <f>C56+D56</f>
        <v>30312</v>
      </c>
      <c r="C56" s="10">
        <v>30209</v>
      </c>
      <c r="D56" s="10">
        <v>103</v>
      </c>
      <c r="E56" s="10" t="s">
        <v>55</v>
      </c>
      <c r="F56" s="10">
        <v>16165</v>
      </c>
      <c r="G56" s="15">
        <f>F56/B56*1000</f>
        <v>533.28714700448666</v>
      </c>
      <c r="H56" s="34">
        <f>F56/C56*1000</f>
        <v>535.10543215598</v>
      </c>
      <c r="I56" s="38" t="s">
        <v>73</v>
      </c>
    </row>
    <row r="57" spans="1:10" x14ac:dyDescent="0.2">
      <c r="A57" s="39" t="s">
        <v>59</v>
      </c>
      <c r="B57" s="10">
        <f>SUM(B54:B56)</f>
        <v>349474</v>
      </c>
      <c r="C57" s="10">
        <f>SUM(C54:C56)</f>
        <v>349371</v>
      </c>
      <c r="D57" s="10">
        <f>SUM(D56)</f>
        <v>103</v>
      </c>
      <c r="E57" s="10" t="s">
        <v>55</v>
      </c>
      <c r="F57" s="10">
        <f>SUM(F54:F56)</f>
        <v>131937</v>
      </c>
      <c r="G57" s="15">
        <f>F57/B57*1000</f>
        <v>377.53023114738147</v>
      </c>
      <c r="H57" s="34">
        <f>F57/C57*1000</f>
        <v>377.64153292631613</v>
      </c>
      <c r="I57" s="33" t="s">
        <v>60</v>
      </c>
    </row>
    <row r="58" spans="1:10" x14ac:dyDescent="0.2">
      <c r="A58" s="103" t="s">
        <v>63</v>
      </c>
      <c r="B58" s="103"/>
      <c r="C58" s="103"/>
      <c r="D58" s="103"/>
      <c r="E58" s="24"/>
      <c r="F58" s="24"/>
      <c r="G58" s="24"/>
      <c r="H58" s="24"/>
      <c r="I58" s="40"/>
    </row>
    <row r="59" spans="1:10" x14ac:dyDescent="0.2">
      <c r="A59" s="24"/>
      <c r="B59" s="24"/>
      <c r="C59" s="24"/>
      <c r="D59" s="24"/>
      <c r="E59" s="24"/>
      <c r="F59" s="24"/>
      <c r="G59" s="24"/>
      <c r="H59" s="24"/>
      <c r="I59" s="24"/>
    </row>
    <row r="63" spans="1:10" ht="15.75" x14ac:dyDescent="0.2">
      <c r="A63" s="113" t="s">
        <v>74</v>
      </c>
      <c r="B63" s="113"/>
      <c r="C63" s="113"/>
      <c r="D63" s="113"/>
      <c r="E63" s="113"/>
      <c r="F63" s="113"/>
      <c r="G63" s="113"/>
      <c r="H63" s="113"/>
      <c r="I63" s="113"/>
      <c r="J63" s="113"/>
    </row>
    <row r="64" spans="1:10" ht="15" x14ac:dyDescent="0.2">
      <c r="A64" s="114" t="s">
        <v>75</v>
      </c>
      <c r="B64" s="114"/>
      <c r="C64" s="114"/>
      <c r="D64" s="114"/>
      <c r="E64" s="114"/>
      <c r="F64" s="114"/>
      <c r="G64" s="114"/>
      <c r="H64" s="114"/>
      <c r="I64" s="114"/>
      <c r="J64" s="114"/>
    </row>
    <row r="65" spans="1:10" ht="15" x14ac:dyDescent="0.2">
      <c r="A65" s="115" t="s">
        <v>76</v>
      </c>
      <c r="B65" s="115"/>
      <c r="C65" s="22"/>
      <c r="D65" s="23"/>
      <c r="E65" s="23"/>
      <c r="F65" s="23"/>
      <c r="G65" s="23"/>
      <c r="H65" s="23"/>
      <c r="I65" s="116" t="s">
        <v>77</v>
      </c>
      <c r="J65" s="116"/>
    </row>
    <row r="66" spans="1:10" x14ac:dyDescent="0.2">
      <c r="A66" s="117" t="s">
        <v>78</v>
      </c>
      <c r="B66" s="75" t="s">
        <v>35</v>
      </c>
      <c r="C66" s="110"/>
      <c r="D66" s="111" t="s">
        <v>36</v>
      </c>
      <c r="E66" s="112"/>
      <c r="F66" s="95" t="s">
        <v>37</v>
      </c>
      <c r="G66" s="95" t="s">
        <v>79</v>
      </c>
      <c r="H66" s="17" t="s">
        <v>38</v>
      </c>
      <c r="I66" s="26" t="s">
        <v>39</v>
      </c>
      <c r="J66" s="121" t="s">
        <v>80</v>
      </c>
    </row>
    <row r="67" spans="1:10" x14ac:dyDescent="0.2">
      <c r="A67" s="118"/>
      <c r="B67" s="76" t="s">
        <v>41</v>
      </c>
      <c r="C67" s="98"/>
      <c r="D67" s="99" t="s">
        <v>42</v>
      </c>
      <c r="E67" s="100"/>
      <c r="F67" s="96"/>
      <c r="G67" s="96"/>
      <c r="H67" s="27" t="s">
        <v>43</v>
      </c>
      <c r="I67" s="28" t="s">
        <v>44</v>
      </c>
      <c r="J67" s="122"/>
    </row>
    <row r="68" spans="1:10" ht="25.5" x14ac:dyDescent="0.2">
      <c r="A68" s="118"/>
      <c r="B68" s="29" t="s">
        <v>45</v>
      </c>
      <c r="C68" s="29" t="s">
        <v>46</v>
      </c>
      <c r="D68" s="29" t="s">
        <v>47</v>
      </c>
      <c r="E68" s="29" t="s">
        <v>48</v>
      </c>
      <c r="F68" s="101" t="s">
        <v>81</v>
      </c>
      <c r="G68" s="96"/>
      <c r="H68" s="29" t="s">
        <v>45</v>
      </c>
      <c r="I68" s="29" t="s">
        <v>46</v>
      </c>
      <c r="J68" s="122"/>
    </row>
    <row r="69" spans="1:10" ht="24" x14ac:dyDescent="0.2">
      <c r="A69" s="119"/>
      <c r="B69" s="30" t="s">
        <v>50</v>
      </c>
      <c r="C69" s="30" t="s">
        <v>51</v>
      </c>
      <c r="D69" s="30" t="s">
        <v>52</v>
      </c>
      <c r="E69" s="30" t="s">
        <v>53</v>
      </c>
      <c r="F69" s="102"/>
      <c r="G69" s="120"/>
      <c r="H69" s="30" t="s">
        <v>50</v>
      </c>
      <c r="I69" s="30" t="s">
        <v>51</v>
      </c>
      <c r="J69" s="123"/>
    </row>
    <row r="70" spans="1:10" ht="15" x14ac:dyDescent="0.2">
      <c r="A70" s="41" t="s">
        <v>82</v>
      </c>
      <c r="B70" s="10">
        <v>753923</v>
      </c>
      <c r="C70" s="10">
        <v>753923</v>
      </c>
      <c r="D70" s="10" t="s">
        <v>55</v>
      </c>
      <c r="E70" s="10" t="s">
        <v>55</v>
      </c>
      <c r="F70" s="32">
        <v>397579</v>
      </c>
      <c r="G70" s="15">
        <f>F70/(F$82)*100</f>
        <v>15.030994451597307</v>
      </c>
      <c r="H70" s="15">
        <f>F70/B70*1000</f>
        <v>527.34695718263004</v>
      </c>
      <c r="I70" s="15">
        <f t="shared" ref="I70:I81" si="0">F70/C70*1000</f>
        <v>527.34695718263004</v>
      </c>
      <c r="J70" s="42" t="s">
        <v>83</v>
      </c>
    </row>
    <row r="71" spans="1:10" ht="15" x14ac:dyDescent="0.2">
      <c r="A71" s="41" t="s">
        <v>84</v>
      </c>
      <c r="B71" s="10">
        <f t="shared" ref="B71:B74" si="1">C71+D71</f>
        <v>291615</v>
      </c>
      <c r="C71" s="10">
        <v>286867</v>
      </c>
      <c r="D71" s="10">
        <v>4748</v>
      </c>
      <c r="E71" s="10" t="s">
        <v>55</v>
      </c>
      <c r="F71" s="32">
        <v>183874</v>
      </c>
      <c r="G71" s="15">
        <f t="shared" ref="G71:G82" si="2">F71/(F$82)*100</f>
        <v>6.9515972266970909</v>
      </c>
      <c r="H71" s="15">
        <f t="shared" ref="H71:H81" si="3">F71/B71*1000</f>
        <v>630.53683795415179</v>
      </c>
      <c r="I71" s="15">
        <f t="shared" si="0"/>
        <v>640.9729944538758</v>
      </c>
      <c r="J71" s="43" t="s">
        <v>85</v>
      </c>
    </row>
    <row r="72" spans="1:10" ht="19.5" customHeight="1" x14ac:dyDescent="0.2">
      <c r="A72" s="41" t="s">
        <v>86</v>
      </c>
      <c r="B72" s="10">
        <f t="shared" si="1"/>
        <v>183507</v>
      </c>
      <c r="C72" s="10">
        <v>180204</v>
      </c>
      <c r="D72" s="10">
        <v>3303</v>
      </c>
      <c r="E72" s="10" t="s">
        <v>55</v>
      </c>
      <c r="F72" s="32">
        <v>163805</v>
      </c>
      <c r="G72" s="15">
        <f t="shared" si="2"/>
        <v>6.1928624151272995</v>
      </c>
      <c r="H72" s="15">
        <f t="shared" si="3"/>
        <v>892.63624820851521</v>
      </c>
      <c r="I72" s="15">
        <f t="shared" si="0"/>
        <v>908.99758051985521</v>
      </c>
      <c r="J72" s="43" t="s">
        <v>87</v>
      </c>
    </row>
    <row r="73" spans="1:10" ht="15" x14ac:dyDescent="0.2">
      <c r="A73" s="41" t="s">
        <v>88</v>
      </c>
      <c r="B73" s="10">
        <f t="shared" si="1"/>
        <v>328285</v>
      </c>
      <c r="C73" s="10">
        <v>327865</v>
      </c>
      <c r="D73" s="10">
        <v>420</v>
      </c>
      <c r="E73" s="10" t="s">
        <v>55</v>
      </c>
      <c r="F73" s="32">
        <v>316056</v>
      </c>
      <c r="G73" s="15">
        <f t="shared" si="2"/>
        <v>11.948910738228221</v>
      </c>
      <c r="H73" s="15">
        <f t="shared" si="3"/>
        <v>962.7488310461946</v>
      </c>
      <c r="I73" s="15">
        <f t="shared" si="0"/>
        <v>963.98212678998971</v>
      </c>
      <c r="J73" s="43" t="s">
        <v>89</v>
      </c>
    </row>
    <row r="74" spans="1:10" ht="15" x14ac:dyDescent="0.2">
      <c r="A74" s="41" t="s">
        <v>90</v>
      </c>
      <c r="B74" s="10">
        <f t="shared" si="1"/>
        <v>33391</v>
      </c>
      <c r="C74" s="10">
        <v>29334</v>
      </c>
      <c r="D74" s="10">
        <v>4057</v>
      </c>
      <c r="E74" s="10" t="s">
        <v>55</v>
      </c>
      <c r="F74" s="32">
        <v>22507</v>
      </c>
      <c r="G74" s="15">
        <f t="shared" si="2"/>
        <v>0.8509065924560919</v>
      </c>
      <c r="H74" s="15">
        <f t="shared" si="3"/>
        <v>674.04390404600042</v>
      </c>
      <c r="I74" s="15">
        <f t="shared" si="0"/>
        <v>767.26665303061293</v>
      </c>
      <c r="J74" s="42" t="s">
        <v>91</v>
      </c>
    </row>
    <row r="75" spans="1:10" ht="15" x14ac:dyDescent="0.2">
      <c r="A75" s="41" t="s">
        <v>92</v>
      </c>
      <c r="B75" s="10">
        <v>980011</v>
      </c>
      <c r="C75" s="10">
        <v>979055</v>
      </c>
      <c r="D75" s="10">
        <v>956</v>
      </c>
      <c r="E75" s="10" t="s">
        <v>55</v>
      </c>
      <c r="F75" s="32">
        <v>766406.18527473917</v>
      </c>
      <c r="G75" s="15">
        <f t="shared" si="2"/>
        <v>28.974988916754814</v>
      </c>
      <c r="H75" s="15">
        <f>F75/B75*1000</f>
        <v>782.03834984988862</v>
      </c>
      <c r="I75" s="15">
        <f>F75/C75*1000</f>
        <v>782.80197259065028</v>
      </c>
      <c r="J75" s="42" t="s">
        <v>93</v>
      </c>
    </row>
    <row r="76" spans="1:10" ht="15" x14ac:dyDescent="0.2">
      <c r="A76" s="41" t="s">
        <v>94</v>
      </c>
      <c r="B76" s="10">
        <f t="shared" ref="B76:B80" si="4">C76+D76</f>
        <v>215185</v>
      </c>
      <c r="C76" s="10">
        <v>210870</v>
      </c>
      <c r="D76" s="10">
        <v>4315</v>
      </c>
      <c r="E76" s="10" t="s">
        <v>55</v>
      </c>
      <c r="F76" s="32">
        <v>124071</v>
      </c>
      <c r="G76" s="15">
        <f t="shared" si="2"/>
        <v>4.690666540748202</v>
      </c>
      <c r="H76" s="15">
        <f t="shared" si="3"/>
        <v>576.57829309663782</v>
      </c>
      <c r="I76" s="15">
        <f t="shared" si="0"/>
        <v>588.37672499644339</v>
      </c>
      <c r="J76" s="44" t="s">
        <v>95</v>
      </c>
    </row>
    <row r="77" spans="1:10" ht="15" x14ac:dyDescent="0.2">
      <c r="A77" s="41" t="s">
        <v>96</v>
      </c>
      <c r="B77" s="10">
        <v>457122</v>
      </c>
      <c r="C77" s="10">
        <v>457122</v>
      </c>
      <c r="D77" s="10" t="s">
        <v>55</v>
      </c>
      <c r="E77" s="10" t="s">
        <v>55</v>
      </c>
      <c r="F77" s="32">
        <v>360212</v>
      </c>
      <c r="G77" s="15">
        <f t="shared" si="2"/>
        <v>13.618286110178779</v>
      </c>
      <c r="H77" s="15">
        <f t="shared" si="3"/>
        <v>787.99970248642592</v>
      </c>
      <c r="I77" s="15">
        <f t="shared" si="0"/>
        <v>787.99970248642592</v>
      </c>
      <c r="J77" s="44" t="s">
        <v>97</v>
      </c>
    </row>
    <row r="78" spans="1:10" ht="15" x14ac:dyDescent="0.2">
      <c r="A78" s="41" t="s">
        <v>98</v>
      </c>
      <c r="B78" s="10">
        <f t="shared" si="4"/>
        <v>202582</v>
      </c>
      <c r="C78" s="10">
        <v>158065</v>
      </c>
      <c r="D78" s="10">
        <v>44517</v>
      </c>
      <c r="E78" s="10" t="s">
        <v>55</v>
      </c>
      <c r="F78" s="32">
        <v>60505</v>
      </c>
      <c r="G78" s="15">
        <f t="shared" si="2"/>
        <v>2.2874707147356754</v>
      </c>
      <c r="H78" s="15">
        <f t="shared" si="3"/>
        <v>298.66918087490495</v>
      </c>
      <c r="I78" s="15">
        <f t="shared" si="0"/>
        <v>382.7855629013381</v>
      </c>
      <c r="J78" s="44" t="s">
        <v>99</v>
      </c>
    </row>
    <row r="79" spans="1:10" ht="15" x14ac:dyDescent="0.2">
      <c r="A79" s="41" t="s">
        <v>100</v>
      </c>
      <c r="B79" s="10">
        <f t="shared" si="4"/>
        <v>169885</v>
      </c>
      <c r="C79" s="10">
        <v>165943</v>
      </c>
      <c r="D79" s="10">
        <v>3942</v>
      </c>
      <c r="E79" s="10" t="s">
        <v>55</v>
      </c>
      <c r="F79" s="32">
        <v>95584</v>
      </c>
      <c r="G79" s="15">
        <f t="shared" si="2"/>
        <v>3.6136782215898653</v>
      </c>
      <c r="H79" s="15">
        <f t="shared" si="3"/>
        <v>562.63943255731817</v>
      </c>
      <c r="I79" s="15">
        <f t="shared" si="0"/>
        <v>576.00501376978843</v>
      </c>
      <c r="J79" s="44" t="s">
        <v>101</v>
      </c>
    </row>
    <row r="80" spans="1:10" ht="15" x14ac:dyDescent="0.2">
      <c r="A80" s="41" t="s">
        <v>102</v>
      </c>
      <c r="B80" s="10">
        <f t="shared" si="4"/>
        <v>393972</v>
      </c>
      <c r="C80" s="10">
        <v>393028</v>
      </c>
      <c r="D80" s="10">
        <v>944</v>
      </c>
      <c r="E80" s="10" t="s">
        <v>55</v>
      </c>
      <c r="F80" s="32">
        <v>109933</v>
      </c>
      <c r="G80" s="15">
        <f t="shared" si="2"/>
        <v>4.1561609467488134</v>
      </c>
      <c r="H80" s="15">
        <f t="shared" si="3"/>
        <v>279.03759658046766</v>
      </c>
      <c r="I80" s="15">
        <f t="shared" si="0"/>
        <v>279.70780707735838</v>
      </c>
      <c r="J80" s="45" t="s">
        <v>103</v>
      </c>
    </row>
    <row r="81" spans="1:10" ht="15" x14ac:dyDescent="0.2">
      <c r="A81" s="46" t="s">
        <v>104</v>
      </c>
      <c r="B81" s="10">
        <f>C81+D81</f>
        <v>137218</v>
      </c>
      <c r="C81" s="10">
        <v>124191</v>
      </c>
      <c r="D81" s="10">
        <v>13027</v>
      </c>
      <c r="E81" s="10" t="s">
        <v>55</v>
      </c>
      <c r="F81" s="32">
        <v>44529</v>
      </c>
      <c r="G81" s="15">
        <f t="shared" si="2"/>
        <v>1.6834771251378378</v>
      </c>
      <c r="H81" s="15">
        <f t="shared" si="3"/>
        <v>324.5128190179131</v>
      </c>
      <c r="I81" s="15">
        <f t="shared" si="0"/>
        <v>358.55255211730321</v>
      </c>
      <c r="J81" s="45" t="s">
        <v>105</v>
      </c>
    </row>
    <row r="82" spans="1:10" ht="15" x14ac:dyDescent="0.2">
      <c r="A82" s="46" t="s">
        <v>59</v>
      </c>
      <c r="B82" s="10">
        <f>SUM(B70:B81)</f>
        <v>4146696</v>
      </c>
      <c r="C82" s="10">
        <f>SUM(C70:C81)</f>
        <v>4066467</v>
      </c>
      <c r="D82" s="10">
        <f>SUM(D71:D81)</f>
        <v>80229</v>
      </c>
      <c r="E82" s="10" t="s">
        <v>55</v>
      </c>
      <c r="F82" s="32">
        <f>SUM(F70:F81)</f>
        <v>2645061.1852747393</v>
      </c>
      <c r="G82" s="15">
        <f t="shared" si="2"/>
        <v>100</v>
      </c>
      <c r="H82" s="15">
        <f>F82/B82*1000</f>
        <v>637.87197934807364</v>
      </c>
      <c r="I82" s="15">
        <f>F82/C82*1000</f>
        <v>650.45681798837654</v>
      </c>
      <c r="J82" s="42" t="s">
        <v>60</v>
      </c>
    </row>
    <row r="83" spans="1:10" ht="15" x14ac:dyDescent="0.2">
      <c r="A83" s="47"/>
      <c r="B83" s="48"/>
      <c r="C83" s="48"/>
      <c r="D83" s="48"/>
      <c r="E83" s="48"/>
      <c r="F83" s="49"/>
      <c r="G83" s="50"/>
      <c r="H83" s="50"/>
      <c r="I83" s="50"/>
      <c r="J83" s="51"/>
    </row>
    <row r="88" spans="1:10" ht="15" x14ac:dyDescent="0.2">
      <c r="A88" s="52" t="s">
        <v>106</v>
      </c>
      <c r="B88" s="53"/>
      <c r="C88" s="54"/>
      <c r="D88" s="54"/>
      <c r="E88" s="54"/>
      <c r="F88" s="54"/>
      <c r="G88" s="55"/>
      <c r="H88" s="124" t="s">
        <v>107</v>
      </c>
      <c r="I88" s="124"/>
    </row>
    <row r="89" spans="1:10" ht="35.25" customHeight="1" x14ac:dyDescent="0.2">
      <c r="A89" s="125" t="s">
        <v>108</v>
      </c>
      <c r="B89" s="125"/>
      <c r="C89" s="125"/>
      <c r="D89" s="125"/>
      <c r="E89" s="125"/>
      <c r="F89" s="125"/>
      <c r="G89" s="125"/>
      <c r="H89" s="125"/>
      <c r="I89" s="125"/>
    </row>
    <row r="90" spans="1:10" ht="33" customHeight="1" x14ac:dyDescent="0.2">
      <c r="A90" s="126" t="s">
        <v>109</v>
      </c>
      <c r="B90" s="126"/>
      <c r="C90" s="126"/>
      <c r="D90" s="126"/>
      <c r="E90" s="126"/>
      <c r="F90" s="126"/>
      <c r="G90" s="126"/>
      <c r="H90" s="126"/>
      <c r="I90" s="126"/>
    </row>
    <row r="91" spans="1:10" ht="24" x14ac:dyDescent="0.2">
      <c r="A91" s="109" t="s">
        <v>78</v>
      </c>
      <c r="B91" s="75" t="s">
        <v>35</v>
      </c>
      <c r="C91" s="110"/>
      <c r="D91" s="111" t="s">
        <v>36</v>
      </c>
      <c r="E91" s="112"/>
      <c r="F91" s="95" t="s">
        <v>37</v>
      </c>
      <c r="G91" s="17" t="s">
        <v>38</v>
      </c>
      <c r="H91" s="26" t="s">
        <v>39</v>
      </c>
      <c r="I91" s="121" t="s">
        <v>110</v>
      </c>
    </row>
    <row r="92" spans="1:10" x14ac:dyDescent="0.2">
      <c r="A92" s="109"/>
      <c r="B92" s="76" t="s">
        <v>41</v>
      </c>
      <c r="C92" s="98"/>
      <c r="D92" s="99" t="s">
        <v>42</v>
      </c>
      <c r="E92" s="100"/>
      <c r="F92" s="96"/>
      <c r="G92" s="27" t="s">
        <v>43</v>
      </c>
      <c r="H92" s="28" t="s">
        <v>44</v>
      </c>
      <c r="I92" s="122"/>
    </row>
    <row r="93" spans="1:10" ht="25.5" x14ac:dyDescent="0.2">
      <c r="A93" s="109"/>
      <c r="B93" s="29" t="s">
        <v>45</v>
      </c>
      <c r="C93" s="29" t="s">
        <v>46</v>
      </c>
      <c r="D93" s="29" t="s">
        <v>47</v>
      </c>
      <c r="E93" s="29" t="s">
        <v>48</v>
      </c>
      <c r="F93" s="101" t="s">
        <v>81</v>
      </c>
      <c r="G93" s="29" t="s">
        <v>45</v>
      </c>
      <c r="H93" s="29" t="s">
        <v>46</v>
      </c>
      <c r="I93" s="122"/>
    </row>
    <row r="94" spans="1:10" ht="24" x14ac:dyDescent="0.2">
      <c r="A94" s="109"/>
      <c r="B94" s="30" t="s">
        <v>50</v>
      </c>
      <c r="C94" s="30" t="s">
        <v>51</v>
      </c>
      <c r="D94" s="30" t="s">
        <v>52</v>
      </c>
      <c r="E94" s="30" t="s">
        <v>53</v>
      </c>
      <c r="F94" s="102"/>
      <c r="G94" s="30" t="s">
        <v>50</v>
      </c>
      <c r="H94" s="30" t="s">
        <v>51</v>
      </c>
      <c r="I94" s="123"/>
    </row>
    <row r="95" spans="1:10" ht="15" x14ac:dyDescent="0.2">
      <c r="A95" s="31" t="s">
        <v>82</v>
      </c>
      <c r="B95" s="10">
        <v>319162</v>
      </c>
      <c r="C95" s="10">
        <v>319162</v>
      </c>
      <c r="D95" s="10" t="s">
        <v>55</v>
      </c>
      <c r="E95" s="10" t="s">
        <v>55</v>
      </c>
      <c r="F95" s="10">
        <v>115772</v>
      </c>
      <c r="G95" s="15">
        <f t="shared" ref="G95:G97" si="5">F95/B95*1000</f>
        <v>362.73741861499803</v>
      </c>
      <c r="H95" s="34">
        <f t="shared" ref="H95:H97" si="6">F95/C95*1000</f>
        <v>362.73741861499803</v>
      </c>
      <c r="I95" s="44" t="s">
        <v>83</v>
      </c>
    </row>
    <row r="96" spans="1:10" ht="15" x14ac:dyDescent="0.2">
      <c r="A96" s="31" t="s">
        <v>84</v>
      </c>
      <c r="B96" s="10">
        <f>C96+D96</f>
        <v>30312</v>
      </c>
      <c r="C96" s="10">
        <v>30209</v>
      </c>
      <c r="D96" s="10">
        <v>103</v>
      </c>
      <c r="E96" s="10" t="s">
        <v>55</v>
      </c>
      <c r="F96" s="10">
        <v>16165</v>
      </c>
      <c r="G96" s="15">
        <f t="shared" si="5"/>
        <v>533.28714700448666</v>
      </c>
      <c r="H96" s="34">
        <f t="shared" si="6"/>
        <v>535.10543215598</v>
      </c>
      <c r="I96" s="43" t="s">
        <v>85</v>
      </c>
    </row>
    <row r="97" spans="1:9" ht="15" x14ac:dyDescent="0.2">
      <c r="A97" s="31" t="s">
        <v>59</v>
      </c>
      <c r="B97" s="10">
        <f>SUM(B95:B96)</f>
        <v>349474</v>
      </c>
      <c r="C97" s="10">
        <f>SUM(C95:C96)</f>
        <v>349371</v>
      </c>
      <c r="D97" s="10">
        <v>103</v>
      </c>
      <c r="E97" s="10" t="s">
        <v>55</v>
      </c>
      <c r="F97" s="10">
        <f>SUM(F95:F96)</f>
        <v>131937</v>
      </c>
      <c r="G97" s="15">
        <f t="shared" si="5"/>
        <v>377.53023114738147</v>
      </c>
      <c r="H97" s="34">
        <f t="shared" si="6"/>
        <v>377.64153292631613</v>
      </c>
      <c r="I97" s="42" t="s">
        <v>60</v>
      </c>
    </row>
    <row r="99" spans="1:9" ht="15" x14ac:dyDescent="0.2">
      <c r="A99" s="52" t="s">
        <v>111</v>
      </c>
      <c r="B99" s="53"/>
      <c r="C99" s="54"/>
      <c r="D99" s="54"/>
      <c r="E99" s="54"/>
      <c r="F99" s="54"/>
      <c r="G99" s="55"/>
      <c r="H99" s="124" t="s">
        <v>112</v>
      </c>
      <c r="I99" s="124"/>
    </row>
    <row r="100" spans="1:9" ht="34.5" customHeight="1" x14ac:dyDescent="0.2">
      <c r="A100" s="108" t="s">
        <v>113</v>
      </c>
      <c r="B100" s="108"/>
      <c r="C100" s="108"/>
      <c r="D100" s="108"/>
      <c r="E100" s="108"/>
      <c r="F100" s="108"/>
      <c r="G100" s="108"/>
      <c r="H100" s="108"/>
      <c r="I100" s="108"/>
    </row>
    <row r="101" spans="1:9" ht="30.75" customHeight="1" x14ac:dyDescent="0.2">
      <c r="A101" s="130" t="s">
        <v>114</v>
      </c>
      <c r="B101" s="130"/>
      <c r="C101" s="130"/>
      <c r="D101" s="130"/>
      <c r="E101" s="130"/>
      <c r="F101" s="130"/>
      <c r="G101" s="130"/>
      <c r="H101" s="130"/>
      <c r="I101" s="130"/>
    </row>
    <row r="102" spans="1:9" ht="24" x14ac:dyDescent="0.2">
      <c r="A102" s="109" t="s">
        <v>78</v>
      </c>
      <c r="B102" s="75" t="s">
        <v>35</v>
      </c>
      <c r="C102" s="110"/>
      <c r="D102" s="111" t="s">
        <v>36</v>
      </c>
      <c r="E102" s="112"/>
      <c r="F102" s="95" t="s">
        <v>37</v>
      </c>
      <c r="G102" s="17" t="s">
        <v>38</v>
      </c>
      <c r="H102" s="26" t="s">
        <v>39</v>
      </c>
      <c r="I102" s="121" t="s">
        <v>110</v>
      </c>
    </row>
    <row r="103" spans="1:9" x14ac:dyDescent="0.2">
      <c r="A103" s="109"/>
      <c r="B103" s="76" t="s">
        <v>41</v>
      </c>
      <c r="C103" s="98"/>
      <c r="D103" s="99" t="s">
        <v>42</v>
      </c>
      <c r="E103" s="100"/>
      <c r="F103" s="96"/>
      <c r="G103" s="27" t="s">
        <v>43</v>
      </c>
      <c r="H103" s="28" t="s">
        <v>44</v>
      </c>
      <c r="I103" s="122"/>
    </row>
    <row r="104" spans="1:9" ht="25.5" x14ac:dyDescent="0.2">
      <c r="A104" s="109"/>
      <c r="B104" s="29" t="s">
        <v>45</v>
      </c>
      <c r="C104" s="69" t="s">
        <v>46</v>
      </c>
      <c r="D104" s="29" t="s">
        <v>47</v>
      </c>
      <c r="E104" s="29" t="s">
        <v>48</v>
      </c>
      <c r="F104" s="101" t="s">
        <v>81</v>
      </c>
      <c r="G104" s="29" t="s">
        <v>45</v>
      </c>
      <c r="H104" s="29" t="s">
        <v>46</v>
      </c>
      <c r="I104" s="122"/>
    </row>
    <row r="105" spans="1:9" ht="24" x14ac:dyDescent="0.2">
      <c r="A105" s="109"/>
      <c r="B105" s="30" t="s">
        <v>50</v>
      </c>
      <c r="C105" s="30" t="s">
        <v>51</v>
      </c>
      <c r="D105" s="30" t="s">
        <v>52</v>
      </c>
      <c r="E105" s="30" t="s">
        <v>53</v>
      </c>
      <c r="F105" s="102"/>
      <c r="G105" s="30" t="s">
        <v>50</v>
      </c>
      <c r="H105" s="30" t="s">
        <v>51</v>
      </c>
      <c r="I105" s="123"/>
    </row>
    <row r="106" spans="1:9" ht="15" x14ac:dyDescent="0.2">
      <c r="A106" s="31" t="s">
        <v>82</v>
      </c>
      <c r="B106" s="10">
        <v>434761</v>
      </c>
      <c r="C106" s="10">
        <v>434761</v>
      </c>
      <c r="D106" s="10" t="s">
        <v>55</v>
      </c>
      <c r="E106" s="10" t="s">
        <v>55</v>
      </c>
      <c r="F106" s="10">
        <v>281807</v>
      </c>
      <c r="G106" s="15">
        <f>F106/B106*1000</f>
        <v>648.18831495925349</v>
      </c>
      <c r="H106" s="34">
        <f>F106/C106*1000</f>
        <v>648.18831495925349</v>
      </c>
      <c r="I106" s="44" t="s">
        <v>83</v>
      </c>
    </row>
    <row r="107" spans="1:9" ht="15" x14ac:dyDescent="0.2">
      <c r="A107" s="31" t="s">
        <v>84</v>
      </c>
      <c r="B107" s="10">
        <v>261303</v>
      </c>
      <c r="C107" s="10">
        <v>256658</v>
      </c>
      <c r="D107" s="10">
        <v>4645</v>
      </c>
      <c r="E107" s="10" t="s">
        <v>55</v>
      </c>
      <c r="F107" s="32">
        <v>167709</v>
      </c>
      <c r="G107" s="15">
        <f>F107/B107*1000</f>
        <v>641.8181191949576</v>
      </c>
      <c r="H107" s="15">
        <f>F107/C107*1000</f>
        <v>653.4337523085195</v>
      </c>
      <c r="I107" s="43" t="s">
        <v>85</v>
      </c>
    </row>
    <row r="108" spans="1:9" ht="15" x14ac:dyDescent="0.2">
      <c r="A108" s="56" t="s">
        <v>86</v>
      </c>
      <c r="B108" s="10">
        <f t="shared" ref="B108:B116" si="7">C108+D108</f>
        <v>183507</v>
      </c>
      <c r="C108" s="10">
        <v>180204</v>
      </c>
      <c r="D108" s="10">
        <v>3303</v>
      </c>
      <c r="E108" s="10" t="s">
        <v>55</v>
      </c>
      <c r="F108" s="32">
        <v>163805</v>
      </c>
      <c r="G108" s="15">
        <f t="shared" ref="G108:G117" si="8">F108/B108*1000</f>
        <v>892.63624820851521</v>
      </c>
      <c r="H108" s="34">
        <f t="shared" ref="H108:H117" si="9">F108/C108*1000</f>
        <v>908.99758051985521</v>
      </c>
      <c r="I108" s="44" t="s">
        <v>87</v>
      </c>
    </row>
    <row r="109" spans="1:9" ht="15" x14ac:dyDescent="0.2">
      <c r="A109" s="56" t="s">
        <v>88</v>
      </c>
      <c r="B109" s="10">
        <f t="shared" si="7"/>
        <v>328285</v>
      </c>
      <c r="C109" s="10">
        <v>327865</v>
      </c>
      <c r="D109" s="10">
        <v>420</v>
      </c>
      <c r="E109" s="10" t="s">
        <v>55</v>
      </c>
      <c r="F109" s="32">
        <v>316056</v>
      </c>
      <c r="G109" s="15">
        <f t="shared" si="8"/>
        <v>962.7488310461946</v>
      </c>
      <c r="H109" s="34">
        <f t="shared" si="9"/>
        <v>963.98212678998971</v>
      </c>
      <c r="I109" s="44" t="s">
        <v>89</v>
      </c>
    </row>
    <row r="110" spans="1:9" ht="15" x14ac:dyDescent="0.2">
      <c r="A110" s="56" t="s">
        <v>90</v>
      </c>
      <c r="B110" s="10">
        <f t="shared" si="7"/>
        <v>33391</v>
      </c>
      <c r="C110" s="10">
        <v>29334</v>
      </c>
      <c r="D110" s="10">
        <v>4057</v>
      </c>
      <c r="E110" s="10" t="s">
        <v>55</v>
      </c>
      <c r="F110" s="32">
        <v>22507</v>
      </c>
      <c r="G110" s="15">
        <f t="shared" si="8"/>
        <v>674.04390404600042</v>
      </c>
      <c r="H110" s="15">
        <f t="shared" si="9"/>
        <v>767.26665303061293</v>
      </c>
      <c r="I110" s="44" t="s">
        <v>91</v>
      </c>
    </row>
    <row r="111" spans="1:9" ht="15" x14ac:dyDescent="0.2">
      <c r="A111" s="56" t="s">
        <v>92</v>
      </c>
      <c r="B111" s="10">
        <v>980011</v>
      </c>
      <c r="C111" s="10">
        <v>979055</v>
      </c>
      <c r="D111" s="10">
        <v>956</v>
      </c>
      <c r="E111" s="10" t="s">
        <v>55</v>
      </c>
      <c r="F111" s="32">
        <v>766406.18527473917</v>
      </c>
      <c r="G111" s="15">
        <f>F111/B111*1000</f>
        <v>782.03834984988862</v>
      </c>
      <c r="H111" s="34">
        <f>F111/C111*1000</f>
        <v>782.80197259065028</v>
      </c>
      <c r="I111" s="44" t="s">
        <v>93</v>
      </c>
    </row>
    <row r="112" spans="1:9" ht="15" x14ac:dyDescent="0.2">
      <c r="A112" s="56" t="s">
        <v>94</v>
      </c>
      <c r="B112" s="10">
        <f t="shared" si="7"/>
        <v>215185</v>
      </c>
      <c r="C112" s="10">
        <v>210870</v>
      </c>
      <c r="D112" s="10">
        <v>4315</v>
      </c>
      <c r="E112" s="10" t="s">
        <v>55</v>
      </c>
      <c r="F112" s="32">
        <v>124071</v>
      </c>
      <c r="G112" s="15">
        <f t="shared" si="8"/>
        <v>576.57829309663782</v>
      </c>
      <c r="H112" s="34">
        <f t="shared" si="9"/>
        <v>588.37672499644339</v>
      </c>
      <c r="I112" s="44" t="s">
        <v>115</v>
      </c>
    </row>
    <row r="113" spans="1:9" ht="15" x14ac:dyDescent="0.2">
      <c r="A113" s="56" t="s">
        <v>96</v>
      </c>
      <c r="B113" s="10">
        <v>457122</v>
      </c>
      <c r="C113" s="10">
        <v>457122</v>
      </c>
      <c r="D113" s="10" t="s">
        <v>55</v>
      </c>
      <c r="E113" s="10" t="s">
        <v>55</v>
      </c>
      <c r="F113" s="32">
        <v>360212</v>
      </c>
      <c r="G113" s="15">
        <f t="shared" si="8"/>
        <v>787.99970248642592</v>
      </c>
      <c r="H113" s="34">
        <f t="shared" si="9"/>
        <v>787.99970248642592</v>
      </c>
      <c r="I113" s="44" t="s">
        <v>116</v>
      </c>
    </row>
    <row r="114" spans="1:9" ht="15" x14ac:dyDescent="0.2">
      <c r="A114" s="56" t="s">
        <v>98</v>
      </c>
      <c r="B114" s="10">
        <f t="shared" si="7"/>
        <v>202582</v>
      </c>
      <c r="C114" s="10">
        <v>158065</v>
      </c>
      <c r="D114" s="10">
        <v>44517</v>
      </c>
      <c r="E114" s="10" t="s">
        <v>55</v>
      </c>
      <c r="F114" s="32">
        <v>60505</v>
      </c>
      <c r="G114" s="15">
        <f t="shared" si="8"/>
        <v>298.66918087490495</v>
      </c>
      <c r="H114" s="34">
        <f t="shared" si="9"/>
        <v>382.7855629013381</v>
      </c>
      <c r="I114" s="44" t="s">
        <v>117</v>
      </c>
    </row>
    <row r="115" spans="1:9" ht="15" x14ac:dyDescent="0.2">
      <c r="A115" s="56" t="s">
        <v>118</v>
      </c>
      <c r="B115" s="10">
        <f t="shared" si="7"/>
        <v>169885</v>
      </c>
      <c r="C115" s="10">
        <v>165943</v>
      </c>
      <c r="D115" s="10">
        <v>3942</v>
      </c>
      <c r="E115" s="10" t="s">
        <v>55</v>
      </c>
      <c r="F115" s="32">
        <v>95584</v>
      </c>
      <c r="G115" s="15">
        <f>F115/B115*1000</f>
        <v>562.63943255731817</v>
      </c>
      <c r="H115" s="34">
        <f>F115/C115*1000</f>
        <v>576.00501376978843</v>
      </c>
      <c r="I115" s="44" t="s">
        <v>119</v>
      </c>
    </row>
    <row r="116" spans="1:9" ht="15" x14ac:dyDescent="0.2">
      <c r="A116" s="56" t="s">
        <v>102</v>
      </c>
      <c r="B116" s="10">
        <f t="shared" si="7"/>
        <v>393972</v>
      </c>
      <c r="C116" s="10">
        <v>393028</v>
      </c>
      <c r="D116" s="10">
        <v>944</v>
      </c>
      <c r="E116" s="10" t="s">
        <v>55</v>
      </c>
      <c r="F116" s="32">
        <v>109933</v>
      </c>
      <c r="G116" s="15">
        <f t="shared" si="8"/>
        <v>279.03759658046766</v>
      </c>
      <c r="H116" s="34">
        <f t="shared" si="9"/>
        <v>279.70780707735838</v>
      </c>
      <c r="I116" s="44" t="s">
        <v>103</v>
      </c>
    </row>
    <row r="117" spans="1:9" ht="15" x14ac:dyDescent="0.2">
      <c r="A117" s="56" t="s">
        <v>104</v>
      </c>
      <c r="B117" s="10">
        <f>C117+D117</f>
        <v>137218</v>
      </c>
      <c r="C117" s="10">
        <v>124191</v>
      </c>
      <c r="D117" s="10">
        <v>13027</v>
      </c>
      <c r="E117" s="10" t="s">
        <v>55</v>
      </c>
      <c r="F117" s="32">
        <v>44529</v>
      </c>
      <c r="G117" s="15">
        <f t="shared" si="8"/>
        <v>324.5128190179131</v>
      </c>
      <c r="H117" s="34">
        <f t="shared" si="9"/>
        <v>358.55255211730321</v>
      </c>
      <c r="I117" s="44" t="s">
        <v>120</v>
      </c>
    </row>
    <row r="118" spans="1:9" ht="15" x14ac:dyDescent="0.2">
      <c r="A118" s="57" t="s">
        <v>59</v>
      </c>
      <c r="B118" s="10">
        <f>SUM(B106:B117)</f>
        <v>3797222</v>
      </c>
      <c r="C118" s="10">
        <f>SUM(C106:C117)</f>
        <v>3717096</v>
      </c>
      <c r="D118" s="10">
        <f>D107+D108+D109+D110+D111+D112+D114+D115+D116+D117</f>
        <v>80126</v>
      </c>
      <c r="E118" s="10" t="s">
        <v>55</v>
      </c>
      <c r="F118" s="32">
        <f>SUM(F106:F117)</f>
        <v>2513124.1852747393</v>
      </c>
      <c r="G118" s="15">
        <f>F118/B118*1000</f>
        <v>661.83230405668644</v>
      </c>
      <c r="H118" s="34">
        <f>F118/C118*1000</f>
        <v>676.09881081218759</v>
      </c>
      <c r="I118" s="42" t="s">
        <v>60</v>
      </c>
    </row>
    <row r="121" spans="1:9" ht="15" x14ac:dyDescent="0.2">
      <c r="A121" s="52" t="s">
        <v>121</v>
      </c>
      <c r="B121" s="55"/>
      <c r="C121" s="55"/>
      <c r="D121" s="124" t="s">
        <v>122</v>
      </c>
      <c r="E121" s="124"/>
    </row>
    <row r="122" spans="1:9" ht="45" customHeight="1" x14ac:dyDescent="0.2">
      <c r="A122" s="113" t="s">
        <v>123</v>
      </c>
      <c r="B122" s="113"/>
      <c r="C122" s="113"/>
      <c r="D122" s="113"/>
      <c r="E122" s="113"/>
    </row>
    <row r="123" spans="1:9" ht="46.5" customHeight="1" x14ac:dyDescent="0.2">
      <c r="A123" s="127" t="s">
        <v>124</v>
      </c>
      <c r="B123" s="127"/>
      <c r="C123" s="127"/>
      <c r="D123" s="127"/>
      <c r="E123" s="127"/>
    </row>
    <row r="125" spans="1:9" ht="45" x14ac:dyDescent="0.2">
      <c r="A125" s="128" t="s">
        <v>125</v>
      </c>
      <c r="B125" s="16" t="s">
        <v>126</v>
      </c>
      <c r="C125" s="16" t="s">
        <v>127</v>
      </c>
      <c r="D125" s="16" t="s">
        <v>128</v>
      </c>
      <c r="E125" s="121" t="s">
        <v>129</v>
      </c>
    </row>
    <row r="126" spans="1:9" ht="60" x14ac:dyDescent="0.2">
      <c r="A126" s="129"/>
      <c r="B126" s="30" t="s">
        <v>130</v>
      </c>
      <c r="C126" s="58" t="s">
        <v>131</v>
      </c>
      <c r="D126" s="58" t="s">
        <v>132</v>
      </c>
      <c r="E126" s="123"/>
    </row>
    <row r="127" spans="1:9" ht="15" x14ac:dyDescent="0.2">
      <c r="A127" s="31" t="s">
        <v>7</v>
      </c>
      <c r="B127" s="59">
        <v>4066467</v>
      </c>
      <c r="C127" s="60">
        <f>D127/B127*1000</f>
        <v>989.89565143403354</v>
      </c>
      <c r="D127" s="59">
        <v>4025378</v>
      </c>
      <c r="E127" s="33" t="s">
        <v>9</v>
      </c>
    </row>
    <row r="128" spans="1:9" x14ac:dyDescent="0.2">
      <c r="A128" s="105" t="s">
        <v>63</v>
      </c>
      <c r="B128" s="105"/>
      <c r="C128" s="105"/>
      <c r="D128" s="105"/>
      <c r="E128" s="61"/>
    </row>
    <row r="129" spans="1:9" x14ac:dyDescent="0.2">
      <c r="A129" s="20"/>
      <c r="B129" s="20"/>
      <c r="C129" s="20"/>
      <c r="D129" s="20"/>
      <c r="E129" s="61"/>
    </row>
    <row r="130" spans="1:9" x14ac:dyDescent="0.2">
      <c r="A130" s="20"/>
      <c r="B130" s="20"/>
      <c r="C130" s="20"/>
      <c r="D130" s="20"/>
      <c r="E130" s="61"/>
    </row>
    <row r="133" spans="1:9" ht="15" x14ac:dyDescent="0.2">
      <c r="A133" s="52" t="s">
        <v>133</v>
      </c>
      <c r="B133" s="53"/>
      <c r="C133" s="54"/>
      <c r="D133" s="54"/>
      <c r="E133" s="54"/>
      <c r="F133" s="54"/>
      <c r="G133" s="54"/>
      <c r="H133" s="124" t="s">
        <v>134</v>
      </c>
      <c r="I133" s="124"/>
    </row>
    <row r="134" spans="1:9" ht="15.75" x14ac:dyDescent="0.2">
      <c r="A134" s="113" t="s">
        <v>135</v>
      </c>
      <c r="B134" s="113"/>
      <c r="C134" s="113"/>
      <c r="D134" s="113"/>
      <c r="E134" s="113"/>
      <c r="F134" s="113"/>
      <c r="G134" s="113"/>
      <c r="H134" s="113"/>
      <c r="I134" s="113"/>
    </row>
    <row r="135" spans="1:9" ht="15" x14ac:dyDescent="0.2">
      <c r="A135" s="130" t="s">
        <v>136</v>
      </c>
      <c r="B135" s="130"/>
      <c r="C135" s="130"/>
      <c r="D135" s="130"/>
      <c r="E135" s="130"/>
      <c r="F135" s="130"/>
      <c r="G135" s="130"/>
      <c r="H135" s="130"/>
      <c r="I135" s="130"/>
    </row>
    <row r="136" spans="1:9" ht="24" x14ac:dyDescent="0.2">
      <c r="A136" s="109" t="s">
        <v>34</v>
      </c>
      <c r="B136" s="75" t="s">
        <v>35</v>
      </c>
      <c r="C136" s="110"/>
      <c r="D136" s="111" t="s">
        <v>36</v>
      </c>
      <c r="E136" s="112"/>
      <c r="F136" s="95" t="s">
        <v>37</v>
      </c>
      <c r="G136" s="17" t="s">
        <v>38</v>
      </c>
      <c r="H136" s="26" t="s">
        <v>39</v>
      </c>
      <c r="I136" s="97" t="s">
        <v>40</v>
      </c>
    </row>
    <row r="137" spans="1:9" x14ac:dyDescent="0.2">
      <c r="A137" s="109"/>
      <c r="B137" s="76" t="s">
        <v>41</v>
      </c>
      <c r="C137" s="98"/>
      <c r="D137" s="99" t="s">
        <v>42</v>
      </c>
      <c r="E137" s="100"/>
      <c r="F137" s="96"/>
      <c r="G137" s="27" t="s">
        <v>43</v>
      </c>
      <c r="H137" s="28" t="s">
        <v>44</v>
      </c>
      <c r="I137" s="97"/>
    </row>
    <row r="138" spans="1:9" ht="25.5" x14ac:dyDescent="0.2">
      <c r="A138" s="109"/>
      <c r="B138" s="29" t="s">
        <v>45</v>
      </c>
      <c r="C138" s="29" t="s">
        <v>46</v>
      </c>
      <c r="D138" s="29" t="s">
        <v>47</v>
      </c>
      <c r="E138" s="29" t="s">
        <v>48</v>
      </c>
      <c r="F138" s="101" t="s">
        <v>81</v>
      </c>
      <c r="G138" s="29" t="s">
        <v>45</v>
      </c>
      <c r="H138" s="29" t="s">
        <v>46</v>
      </c>
      <c r="I138" s="97"/>
    </row>
    <row r="139" spans="1:9" ht="24" x14ac:dyDescent="0.2">
      <c r="A139" s="109"/>
      <c r="B139" s="30" t="s">
        <v>50</v>
      </c>
      <c r="C139" s="30" t="s">
        <v>51</v>
      </c>
      <c r="D139" s="30" t="s">
        <v>52</v>
      </c>
      <c r="E139" s="30" t="s">
        <v>53</v>
      </c>
      <c r="F139" s="102"/>
      <c r="G139" s="30" t="s">
        <v>50</v>
      </c>
      <c r="H139" s="30" t="s">
        <v>51</v>
      </c>
      <c r="I139" s="97"/>
    </row>
    <row r="140" spans="1:9" ht="15" x14ac:dyDescent="0.2">
      <c r="A140" s="31" t="s">
        <v>54</v>
      </c>
      <c r="B140" s="10">
        <v>935310</v>
      </c>
      <c r="C140" s="10">
        <v>880229</v>
      </c>
      <c r="D140" s="10">
        <v>39268</v>
      </c>
      <c r="E140" s="10">
        <v>15813</v>
      </c>
      <c r="F140" s="10">
        <v>308078</v>
      </c>
      <c r="G140" s="15">
        <f>F140/B140*1000</f>
        <v>329.38597898023113</v>
      </c>
      <c r="H140" s="34">
        <f>F140/C140*1000</f>
        <v>349.99755745379895</v>
      </c>
      <c r="I140" s="33" t="s">
        <v>56</v>
      </c>
    </row>
    <row r="141" spans="1:9" ht="15" x14ac:dyDescent="0.2">
      <c r="A141" s="31" t="s">
        <v>57</v>
      </c>
      <c r="B141" s="10">
        <f>C141+D141</f>
        <v>67756</v>
      </c>
      <c r="C141" s="10">
        <v>67615</v>
      </c>
      <c r="D141" s="10">
        <v>141</v>
      </c>
      <c r="E141" s="10" t="s">
        <v>55</v>
      </c>
      <c r="F141" s="10">
        <v>21635</v>
      </c>
      <c r="G141" s="15">
        <f>F141/B141*1000</f>
        <v>319.30751520160578</v>
      </c>
      <c r="H141" s="34">
        <f t="shared" ref="H141:H142" si="10">F141/C141*1000</f>
        <v>319.97337868816089</v>
      </c>
      <c r="I141" s="33" t="s">
        <v>58</v>
      </c>
    </row>
    <row r="142" spans="1:9" ht="15" x14ac:dyDescent="0.2">
      <c r="A142" s="31" t="s">
        <v>59</v>
      </c>
      <c r="B142" s="10">
        <f>SUM(B140:B141)</f>
        <v>1003066</v>
      </c>
      <c r="C142" s="10">
        <f>SUM(C140:C141)</f>
        <v>947844</v>
      </c>
      <c r="D142" s="10">
        <f>SUM(D140:D141)</f>
        <v>39409</v>
      </c>
      <c r="E142" s="10">
        <v>15813</v>
      </c>
      <c r="F142" s="10">
        <f>SUM(F140:F141)</f>
        <v>329713</v>
      </c>
      <c r="G142" s="15">
        <f>F142/B142*1000</f>
        <v>328.70518988780401</v>
      </c>
      <c r="H142" s="34">
        <f t="shared" si="10"/>
        <v>347.85576529471098</v>
      </c>
      <c r="I142" s="33" t="s">
        <v>60</v>
      </c>
    </row>
    <row r="143" spans="1:9" x14ac:dyDescent="0.2">
      <c r="A143" s="103" t="s">
        <v>61</v>
      </c>
      <c r="B143" s="103"/>
      <c r="C143" s="103"/>
      <c r="D143" s="103"/>
      <c r="E143" s="24"/>
      <c r="F143" s="131" t="s">
        <v>62</v>
      </c>
      <c r="G143" s="131"/>
      <c r="H143" s="131"/>
      <c r="I143" s="131"/>
    </row>
    <row r="144" spans="1:9" x14ac:dyDescent="0.2">
      <c r="A144" s="105" t="s">
        <v>63</v>
      </c>
      <c r="B144" s="105"/>
      <c r="C144" s="105"/>
      <c r="D144" s="105"/>
      <c r="E144" s="24"/>
      <c r="F144" s="62"/>
      <c r="G144" s="62"/>
      <c r="H144" s="62"/>
      <c r="I144" s="62"/>
    </row>
    <row r="145" spans="1:9" x14ac:dyDescent="0.2">
      <c r="A145" s="20"/>
      <c r="B145" s="20"/>
      <c r="C145" s="20"/>
      <c r="D145" s="20"/>
      <c r="E145" s="24"/>
      <c r="F145" s="62"/>
      <c r="G145" s="62"/>
      <c r="H145" s="62"/>
      <c r="I145" s="62"/>
    </row>
    <row r="146" spans="1:9" x14ac:dyDescent="0.2">
      <c r="A146" s="20"/>
      <c r="B146" s="20"/>
      <c r="C146" s="20"/>
      <c r="D146" s="20"/>
      <c r="E146" s="24"/>
      <c r="F146" s="62"/>
      <c r="G146" s="62"/>
      <c r="H146" s="62"/>
      <c r="I146" s="62"/>
    </row>
    <row r="147" spans="1:9" x14ac:dyDescent="0.2">
      <c r="A147" s="20"/>
      <c r="B147" s="20"/>
      <c r="C147" s="20"/>
      <c r="D147" s="20"/>
      <c r="E147" s="24"/>
      <c r="F147" s="62"/>
      <c r="G147" s="62"/>
      <c r="H147" s="62"/>
      <c r="I147" s="62"/>
    </row>
    <row r="148" spans="1:9" x14ac:dyDescent="0.2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 x14ac:dyDescent="0.2">
      <c r="A149" s="24"/>
      <c r="B149" s="24"/>
      <c r="C149" s="24"/>
      <c r="D149" s="24"/>
      <c r="E149" s="24"/>
      <c r="F149" s="24"/>
      <c r="G149" s="24"/>
      <c r="H149" s="24"/>
      <c r="I149" s="24"/>
    </row>
    <row r="150" spans="1:9" ht="37.5" customHeight="1" x14ac:dyDescent="0.25">
      <c r="A150" s="132" t="s">
        <v>137</v>
      </c>
      <c r="B150" s="132"/>
      <c r="C150" s="132"/>
      <c r="D150" s="132"/>
      <c r="E150" s="132"/>
      <c r="F150" s="132"/>
      <c r="G150" s="132"/>
      <c r="H150" s="132"/>
      <c r="I150" s="132"/>
    </row>
    <row r="151" spans="1:9" ht="35.25" customHeight="1" x14ac:dyDescent="0.2">
      <c r="A151" s="114" t="s">
        <v>138</v>
      </c>
      <c r="B151" s="114"/>
      <c r="C151" s="114"/>
      <c r="D151" s="114"/>
      <c r="E151" s="114"/>
      <c r="F151" s="114"/>
      <c r="G151" s="114"/>
      <c r="H151" s="114"/>
      <c r="I151" s="114"/>
    </row>
    <row r="152" spans="1:9" ht="15" x14ac:dyDescent="0.2">
      <c r="A152" s="21" t="s">
        <v>139</v>
      </c>
      <c r="B152" s="22"/>
      <c r="C152" s="23"/>
      <c r="D152" s="23"/>
      <c r="E152" s="23"/>
      <c r="F152" s="23"/>
      <c r="G152" s="23"/>
      <c r="H152" s="116" t="s">
        <v>140</v>
      </c>
      <c r="I152" s="116"/>
    </row>
    <row r="153" spans="1:9" ht="24" x14ac:dyDescent="0.2">
      <c r="A153" s="109" t="s">
        <v>34</v>
      </c>
      <c r="B153" s="75" t="s">
        <v>35</v>
      </c>
      <c r="C153" s="110"/>
      <c r="D153" s="111" t="s">
        <v>36</v>
      </c>
      <c r="E153" s="112"/>
      <c r="F153" s="95" t="s">
        <v>37</v>
      </c>
      <c r="G153" s="17" t="s">
        <v>38</v>
      </c>
      <c r="H153" s="26" t="s">
        <v>39</v>
      </c>
      <c r="I153" s="97" t="s">
        <v>40</v>
      </c>
    </row>
    <row r="154" spans="1:9" x14ac:dyDescent="0.2">
      <c r="A154" s="109"/>
      <c r="B154" s="76" t="s">
        <v>41</v>
      </c>
      <c r="C154" s="98"/>
      <c r="D154" s="99" t="s">
        <v>42</v>
      </c>
      <c r="E154" s="100"/>
      <c r="F154" s="96"/>
      <c r="G154" s="27" t="s">
        <v>43</v>
      </c>
      <c r="H154" s="28" t="s">
        <v>44</v>
      </c>
      <c r="I154" s="97"/>
    </row>
    <row r="155" spans="1:9" ht="25.5" x14ac:dyDescent="0.2">
      <c r="A155" s="109"/>
      <c r="B155" s="29" t="s">
        <v>45</v>
      </c>
      <c r="C155" s="29" t="s">
        <v>46</v>
      </c>
      <c r="D155" s="29" t="s">
        <v>47</v>
      </c>
      <c r="E155" s="29" t="s">
        <v>48</v>
      </c>
      <c r="F155" s="101" t="s">
        <v>81</v>
      </c>
      <c r="G155" s="29" t="s">
        <v>45</v>
      </c>
      <c r="H155" s="29" t="s">
        <v>46</v>
      </c>
      <c r="I155" s="97"/>
    </row>
    <row r="156" spans="1:9" ht="24" x14ac:dyDescent="0.2">
      <c r="A156" s="109"/>
      <c r="B156" s="30" t="s">
        <v>50</v>
      </c>
      <c r="C156" s="30" t="s">
        <v>51</v>
      </c>
      <c r="D156" s="30" t="s">
        <v>52</v>
      </c>
      <c r="E156" s="30" t="s">
        <v>53</v>
      </c>
      <c r="F156" s="102"/>
      <c r="G156" s="30" t="s">
        <v>50</v>
      </c>
      <c r="H156" s="30" t="s">
        <v>51</v>
      </c>
      <c r="I156" s="97"/>
    </row>
    <row r="157" spans="1:9" ht="24" x14ac:dyDescent="0.2">
      <c r="A157" s="19" t="s">
        <v>68</v>
      </c>
      <c r="B157" s="10" t="s">
        <v>55</v>
      </c>
      <c r="C157" s="10" t="s">
        <v>55</v>
      </c>
      <c r="D157" s="10" t="s">
        <v>55</v>
      </c>
      <c r="E157" s="10" t="s">
        <v>55</v>
      </c>
      <c r="F157" s="10" t="s">
        <v>55</v>
      </c>
      <c r="G157" s="15" t="s">
        <v>55</v>
      </c>
      <c r="H157" s="15" t="s">
        <v>55</v>
      </c>
      <c r="I157" s="38" t="s">
        <v>69</v>
      </c>
    </row>
    <row r="158" spans="1:9" ht="24" x14ac:dyDescent="0.2">
      <c r="A158" s="19" t="s">
        <v>70</v>
      </c>
      <c r="B158" s="10">
        <v>48960</v>
      </c>
      <c r="C158" s="10">
        <v>48960</v>
      </c>
      <c r="D158" s="10" t="s">
        <v>55</v>
      </c>
      <c r="E158" s="10" t="s">
        <v>55</v>
      </c>
      <c r="F158" s="10">
        <v>16273</v>
      </c>
      <c r="G158" s="15">
        <f>F158/B158*1000</f>
        <v>332.37336601307186</v>
      </c>
      <c r="H158" s="34">
        <f>F158/C158*1000</f>
        <v>332.37336601307186</v>
      </c>
      <c r="I158" s="38" t="s">
        <v>71</v>
      </c>
    </row>
    <row r="159" spans="1:9" ht="24" x14ac:dyDescent="0.2">
      <c r="A159" s="19" t="s">
        <v>72</v>
      </c>
      <c r="B159" s="10">
        <v>18796</v>
      </c>
      <c r="C159" s="10">
        <v>18655</v>
      </c>
      <c r="D159" s="10">
        <v>141</v>
      </c>
      <c r="E159" s="10" t="s">
        <v>55</v>
      </c>
      <c r="F159" s="10">
        <v>5362</v>
      </c>
      <c r="G159" s="15">
        <f>F159/B159*1000</f>
        <v>285.27346243881681</v>
      </c>
      <c r="H159" s="34">
        <f>F159/C159*1000</f>
        <v>287.42964352720452</v>
      </c>
      <c r="I159" s="38" t="s">
        <v>73</v>
      </c>
    </row>
    <row r="160" spans="1:9" x14ac:dyDescent="0.2">
      <c r="A160" s="39" t="s">
        <v>59</v>
      </c>
      <c r="B160" s="10">
        <f>SUM(B158:B159)</f>
        <v>67756</v>
      </c>
      <c r="C160" s="10">
        <f>SUM(C158:C159)</f>
        <v>67615</v>
      </c>
      <c r="D160" s="10">
        <v>141</v>
      </c>
      <c r="E160" s="10" t="s">
        <v>55</v>
      </c>
      <c r="F160" s="10">
        <f>SUM(F158:F159)</f>
        <v>21635</v>
      </c>
      <c r="G160" s="15">
        <f>F160/B160*1000</f>
        <v>319.30751520160578</v>
      </c>
      <c r="H160" s="34">
        <f>F160/C160*1000</f>
        <v>319.97337868816089</v>
      </c>
      <c r="I160" s="33" t="s">
        <v>60</v>
      </c>
    </row>
    <row r="161" spans="1:10" x14ac:dyDescent="0.2">
      <c r="A161" s="105" t="s">
        <v>63</v>
      </c>
      <c r="B161" s="105"/>
      <c r="C161" s="105"/>
      <c r="D161" s="105"/>
      <c r="I161" s="61"/>
    </row>
    <row r="162" spans="1:10" x14ac:dyDescent="0.2">
      <c r="A162" s="20"/>
      <c r="B162" s="20"/>
      <c r="C162" s="20"/>
      <c r="D162" s="20"/>
      <c r="I162" s="61"/>
    </row>
    <row r="163" spans="1:10" x14ac:dyDescent="0.2">
      <c r="A163" s="20"/>
      <c r="B163" s="20"/>
      <c r="C163" s="20"/>
      <c r="D163" s="20"/>
      <c r="I163" s="61"/>
    </row>
    <row r="164" spans="1:10" x14ac:dyDescent="0.2">
      <c r="A164" s="20"/>
      <c r="B164" s="20"/>
      <c r="C164" s="20"/>
      <c r="D164" s="20"/>
      <c r="I164" s="61"/>
    </row>
    <row r="169" spans="1:10" ht="15" x14ac:dyDescent="0.2">
      <c r="A169" s="134" t="s">
        <v>141</v>
      </c>
      <c r="B169" s="134"/>
      <c r="C169" s="53"/>
      <c r="D169" s="54"/>
      <c r="E169" s="54"/>
      <c r="F169" s="54"/>
      <c r="G169" s="54"/>
      <c r="H169" s="54"/>
      <c r="I169" s="124" t="s">
        <v>142</v>
      </c>
      <c r="J169" s="124"/>
    </row>
    <row r="170" spans="1:10" ht="23.25" customHeight="1" x14ac:dyDescent="0.2">
      <c r="A170" s="113" t="s">
        <v>143</v>
      </c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1:10" ht="21" customHeight="1" x14ac:dyDescent="0.2">
      <c r="A171" s="114" t="s">
        <v>144</v>
      </c>
      <c r="B171" s="114"/>
      <c r="C171" s="114"/>
      <c r="D171" s="114"/>
      <c r="E171" s="114"/>
      <c r="F171" s="114"/>
      <c r="G171" s="114"/>
      <c r="H171" s="114"/>
      <c r="I171" s="114"/>
      <c r="J171" s="114"/>
    </row>
    <row r="172" spans="1:10" x14ac:dyDescent="0.2">
      <c r="A172" s="117" t="s">
        <v>78</v>
      </c>
      <c r="B172" s="75" t="s">
        <v>35</v>
      </c>
      <c r="C172" s="110"/>
      <c r="D172" s="111" t="s">
        <v>36</v>
      </c>
      <c r="E172" s="112"/>
      <c r="F172" s="95" t="s">
        <v>37</v>
      </c>
      <c r="G172" s="95" t="s">
        <v>79</v>
      </c>
      <c r="H172" s="17" t="s">
        <v>38</v>
      </c>
      <c r="I172" s="26" t="s">
        <v>39</v>
      </c>
      <c r="J172" s="121" t="s">
        <v>80</v>
      </c>
    </row>
    <row r="173" spans="1:10" x14ac:dyDescent="0.2">
      <c r="A173" s="118"/>
      <c r="B173" s="76" t="s">
        <v>41</v>
      </c>
      <c r="C173" s="98"/>
      <c r="D173" s="99" t="s">
        <v>42</v>
      </c>
      <c r="E173" s="100"/>
      <c r="F173" s="96"/>
      <c r="G173" s="135"/>
      <c r="H173" s="27" t="s">
        <v>43</v>
      </c>
      <c r="I173" s="28" t="s">
        <v>44</v>
      </c>
      <c r="J173" s="122"/>
    </row>
    <row r="174" spans="1:10" ht="25.5" x14ac:dyDescent="0.2">
      <c r="A174" s="118"/>
      <c r="B174" s="29" t="s">
        <v>45</v>
      </c>
      <c r="C174" s="29" t="s">
        <v>46</v>
      </c>
      <c r="D174" s="29" t="s">
        <v>47</v>
      </c>
      <c r="E174" s="29" t="s">
        <v>48</v>
      </c>
      <c r="F174" s="101" t="s">
        <v>81</v>
      </c>
      <c r="G174" s="96"/>
      <c r="H174" s="29" t="s">
        <v>45</v>
      </c>
      <c r="I174" s="29" t="s">
        <v>46</v>
      </c>
      <c r="J174" s="122"/>
    </row>
    <row r="175" spans="1:10" ht="24" x14ac:dyDescent="0.2">
      <c r="A175" s="119"/>
      <c r="B175" s="30" t="s">
        <v>50</v>
      </c>
      <c r="C175" s="30" t="s">
        <v>51</v>
      </c>
      <c r="D175" s="30" t="s">
        <v>52</v>
      </c>
      <c r="E175" s="30" t="s">
        <v>53</v>
      </c>
      <c r="F175" s="102"/>
      <c r="G175" s="133"/>
      <c r="H175" s="30" t="s">
        <v>50</v>
      </c>
      <c r="I175" s="30" t="s">
        <v>51</v>
      </c>
      <c r="J175" s="123"/>
    </row>
    <row r="176" spans="1:10" ht="15" x14ac:dyDescent="0.2">
      <c r="A176" s="41" t="s">
        <v>82</v>
      </c>
      <c r="B176" s="10">
        <v>54098</v>
      </c>
      <c r="C176" s="10">
        <v>54098</v>
      </c>
      <c r="D176" s="10" t="s">
        <v>55</v>
      </c>
      <c r="E176" s="10" t="s">
        <v>55</v>
      </c>
      <c r="F176" s="10">
        <v>18461</v>
      </c>
      <c r="G176" s="15">
        <f>F176/F$188*100</f>
        <v>5.5991119549426314</v>
      </c>
      <c r="H176" s="15">
        <f t="shared" ref="H176:H188" si="11">F176/B176*1000</f>
        <v>341.25106288587375</v>
      </c>
      <c r="I176" s="15">
        <f t="shared" ref="I176:I188" si="12">F176/C176*1000</f>
        <v>341.25106288587375</v>
      </c>
      <c r="J176" s="42" t="s">
        <v>83</v>
      </c>
    </row>
    <row r="177" spans="1:10" ht="15" x14ac:dyDescent="0.2">
      <c r="A177" s="41" t="s">
        <v>84</v>
      </c>
      <c r="B177" s="10">
        <f>C177+D177+E177</f>
        <v>68115</v>
      </c>
      <c r="C177" s="10">
        <v>62519</v>
      </c>
      <c r="D177" s="10">
        <v>3678</v>
      </c>
      <c r="E177" s="10">
        <v>1918</v>
      </c>
      <c r="F177" s="10">
        <v>21781</v>
      </c>
      <c r="G177" s="15">
        <f t="shared" ref="G177:G188" si="13">F177/F$188*100</f>
        <v>6.606048290482935</v>
      </c>
      <c r="H177" s="15">
        <f t="shared" si="11"/>
        <v>319.76803934522496</v>
      </c>
      <c r="I177" s="15">
        <f t="shared" si="12"/>
        <v>348.3900894128185</v>
      </c>
      <c r="J177" s="43" t="s">
        <v>85</v>
      </c>
    </row>
    <row r="178" spans="1:10" ht="15" x14ac:dyDescent="0.2">
      <c r="A178" s="41" t="s">
        <v>86</v>
      </c>
      <c r="B178" s="10">
        <f>C178+D178+E178</f>
        <v>38608</v>
      </c>
      <c r="C178" s="10">
        <v>38315</v>
      </c>
      <c r="D178" s="10">
        <v>215</v>
      </c>
      <c r="E178" s="10">
        <v>78</v>
      </c>
      <c r="F178" s="10">
        <v>9192</v>
      </c>
      <c r="G178" s="15">
        <f t="shared" si="13"/>
        <v>2.7878791555079721</v>
      </c>
      <c r="H178" s="15">
        <f t="shared" si="11"/>
        <v>238.08537090758392</v>
      </c>
      <c r="I178" s="15">
        <f t="shared" si="12"/>
        <v>239.90604202009658</v>
      </c>
      <c r="J178" s="43" t="s">
        <v>87</v>
      </c>
    </row>
    <row r="179" spans="1:10" ht="15" x14ac:dyDescent="0.2">
      <c r="A179" s="41" t="s">
        <v>88</v>
      </c>
      <c r="B179" s="10">
        <f t="shared" ref="B179:B187" si="14">C179+D179+E179</f>
        <v>103585</v>
      </c>
      <c r="C179" s="10">
        <v>100436</v>
      </c>
      <c r="D179" s="10">
        <v>189</v>
      </c>
      <c r="E179" s="10">
        <v>2960</v>
      </c>
      <c r="F179" s="10">
        <v>44764</v>
      </c>
      <c r="G179" s="15">
        <f t="shared" si="13"/>
        <v>13.576656061483774</v>
      </c>
      <c r="H179" s="15">
        <f t="shared" si="11"/>
        <v>432.14751170536277</v>
      </c>
      <c r="I179" s="15">
        <f t="shared" si="12"/>
        <v>445.69676211716916</v>
      </c>
      <c r="J179" s="43" t="s">
        <v>89</v>
      </c>
    </row>
    <row r="180" spans="1:10" ht="15" x14ac:dyDescent="0.2">
      <c r="A180" s="41" t="s">
        <v>90</v>
      </c>
      <c r="B180" s="10">
        <f t="shared" si="14"/>
        <v>11268</v>
      </c>
      <c r="C180" s="10">
        <v>9415</v>
      </c>
      <c r="D180" s="10">
        <v>500</v>
      </c>
      <c r="E180" s="10">
        <v>1353</v>
      </c>
      <c r="F180" s="10">
        <v>3634</v>
      </c>
      <c r="G180" s="15">
        <f t="shared" si="13"/>
        <v>1.1021706757088741</v>
      </c>
      <c r="H180" s="15">
        <f t="shared" si="11"/>
        <v>322.50621228257012</v>
      </c>
      <c r="I180" s="15">
        <f t="shared" si="12"/>
        <v>385.9798194370685</v>
      </c>
      <c r="J180" s="63" t="s">
        <v>91</v>
      </c>
    </row>
    <row r="181" spans="1:10" ht="15" x14ac:dyDescent="0.2">
      <c r="A181" s="41" t="s">
        <v>92</v>
      </c>
      <c r="B181" s="10">
        <v>78538</v>
      </c>
      <c r="C181" s="10">
        <v>78166</v>
      </c>
      <c r="D181" s="10">
        <v>370</v>
      </c>
      <c r="E181" s="10">
        <v>2</v>
      </c>
      <c r="F181" s="10">
        <v>24254</v>
      </c>
      <c r="G181" s="15">
        <f t="shared" si="13"/>
        <v>7.3560945428296733</v>
      </c>
      <c r="H181" s="15">
        <f t="shared" si="11"/>
        <v>308.81866103032928</v>
      </c>
      <c r="I181" s="15">
        <f t="shared" si="12"/>
        <v>310.28836066832127</v>
      </c>
      <c r="J181" s="63" t="s">
        <v>93</v>
      </c>
    </row>
    <row r="182" spans="1:10" ht="15" x14ac:dyDescent="0.2">
      <c r="A182" s="41" t="s">
        <v>94</v>
      </c>
      <c r="B182" s="10">
        <f t="shared" si="14"/>
        <v>10197</v>
      </c>
      <c r="C182" s="10">
        <v>9763</v>
      </c>
      <c r="D182" s="10">
        <v>123</v>
      </c>
      <c r="E182" s="10">
        <v>311</v>
      </c>
      <c r="F182" s="10">
        <v>4085</v>
      </c>
      <c r="G182" s="15">
        <f t="shared" si="13"/>
        <v>1.2389563044223311</v>
      </c>
      <c r="H182" s="15">
        <f t="shared" si="11"/>
        <v>400.60802196724529</v>
      </c>
      <c r="I182" s="15">
        <f t="shared" si="12"/>
        <v>418.41647034722934</v>
      </c>
      <c r="J182" s="44" t="s">
        <v>115</v>
      </c>
    </row>
    <row r="183" spans="1:10" ht="15" x14ac:dyDescent="0.2">
      <c r="A183" s="41" t="s">
        <v>96</v>
      </c>
      <c r="B183" s="10">
        <f>C183+E183</f>
        <v>255939</v>
      </c>
      <c r="C183" s="10">
        <v>255916</v>
      </c>
      <c r="D183" s="10" t="s">
        <v>55</v>
      </c>
      <c r="E183" s="10">
        <v>23</v>
      </c>
      <c r="F183" s="10">
        <v>113476</v>
      </c>
      <c r="G183" s="15">
        <f t="shared" si="13"/>
        <v>34.416598678244412</v>
      </c>
      <c r="H183" s="15">
        <f t="shared" si="11"/>
        <v>443.37127206092077</v>
      </c>
      <c r="I183" s="15">
        <f t="shared" si="12"/>
        <v>443.41111927351164</v>
      </c>
      <c r="J183" s="44" t="s">
        <v>116</v>
      </c>
    </row>
    <row r="184" spans="1:10" ht="15" x14ac:dyDescent="0.2">
      <c r="A184" s="41" t="s">
        <v>98</v>
      </c>
      <c r="B184" s="10">
        <f t="shared" si="14"/>
        <v>128138</v>
      </c>
      <c r="C184" s="10">
        <v>105170</v>
      </c>
      <c r="D184" s="10">
        <v>18720</v>
      </c>
      <c r="E184" s="10">
        <v>4248</v>
      </c>
      <c r="F184" s="10">
        <v>30694</v>
      </c>
      <c r="G184" s="15">
        <f t="shared" si="13"/>
        <v>9.3093083985162846</v>
      </c>
      <c r="H184" s="15">
        <f t="shared" si="11"/>
        <v>239.53862242270051</v>
      </c>
      <c r="I184" s="15">
        <f t="shared" si="12"/>
        <v>291.85128839022536</v>
      </c>
      <c r="J184" s="44" t="s">
        <v>117</v>
      </c>
    </row>
    <row r="185" spans="1:10" ht="15" x14ac:dyDescent="0.2">
      <c r="A185" s="41" t="s">
        <v>100</v>
      </c>
      <c r="B185" s="10">
        <f t="shared" si="14"/>
        <v>141989</v>
      </c>
      <c r="C185" s="10">
        <v>135275</v>
      </c>
      <c r="D185" s="10">
        <v>6681</v>
      </c>
      <c r="E185" s="10">
        <v>33</v>
      </c>
      <c r="F185" s="10">
        <v>38833</v>
      </c>
      <c r="G185" s="15">
        <f t="shared" si="13"/>
        <v>11.777818890974878</v>
      </c>
      <c r="H185" s="15">
        <f t="shared" si="11"/>
        <v>273.4930170647022</v>
      </c>
      <c r="I185" s="15">
        <f t="shared" si="12"/>
        <v>287.06708556643872</v>
      </c>
      <c r="J185" s="44" t="s">
        <v>119</v>
      </c>
    </row>
    <row r="186" spans="1:10" ht="15" x14ac:dyDescent="0.25">
      <c r="A186" s="41" t="s">
        <v>102</v>
      </c>
      <c r="B186" s="10">
        <f>C186+E186</f>
        <v>98139</v>
      </c>
      <c r="C186" s="10">
        <v>97904</v>
      </c>
      <c r="D186" s="10" t="s">
        <v>55</v>
      </c>
      <c r="E186" s="10">
        <v>235</v>
      </c>
      <c r="F186" s="10">
        <v>20358</v>
      </c>
      <c r="G186" s="15">
        <f t="shared" si="13"/>
        <v>6.1744608189546666</v>
      </c>
      <c r="H186" s="15">
        <f t="shared" si="11"/>
        <v>207.44046709259314</v>
      </c>
      <c r="I186" s="15">
        <f t="shared" si="12"/>
        <v>207.93838862559241</v>
      </c>
      <c r="J186" s="64" t="s">
        <v>103</v>
      </c>
    </row>
    <row r="187" spans="1:10" ht="15" x14ac:dyDescent="0.25">
      <c r="A187" s="46" t="s">
        <v>104</v>
      </c>
      <c r="B187" s="10">
        <f t="shared" si="14"/>
        <v>14452</v>
      </c>
      <c r="C187" s="10">
        <v>867</v>
      </c>
      <c r="D187" s="10">
        <v>8933</v>
      </c>
      <c r="E187" s="10">
        <v>4652</v>
      </c>
      <c r="F187" s="10">
        <v>181</v>
      </c>
      <c r="G187" s="15">
        <f t="shared" si="13"/>
        <v>5.4896227931564727E-2</v>
      </c>
      <c r="H187" s="15">
        <f t="shared" si="11"/>
        <v>12.524218101300859</v>
      </c>
      <c r="I187" s="15">
        <f t="shared" si="12"/>
        <v>208.76585928489041</v>
      </c>
      <c r="J187" s="64" t="s">
        <v>120</v>
      </c>
    </row>
    <row r="188" spans="1:10" ht="15" x14ac:dyDescent="0.2">
      <c r="A188" s="46" t="s">
        <v>59</v>
      </c>
      <c r="B188" s="32">
        <f>C188+D188+E188</f>
        <v>1003066</v>
      </c>
      <c r="C188" s="10">
        <f>SUM(C176:C187)</f>
        <v>947844</v>
      </c>
      <c r="D188" s="10">
        <f>D177+D178+D179+D180+D181+D182+D184+D185+D187</f>
        <v>39409</v>
      </c>
      <c r="E188" s="32">
        <f>E177+E178+E179+E180+E181+E182+E183+E184+E185+E186+E187</f>
        <v>15813</v>
      </c>
      <c r="F188" s="10">
        <f>SUM(F176:F187)</f>
        <v>329713</v>
      </c>
      <c r="G188" s="15">
        <f t="shared" si="13"/>
        <v>100</v>
      </c>
      <c r="H188" s="15">
        <f t="shared" si="11"/>
        <v>328.70518988780401</v>
      </c>
      <c r="I188" s="15">
        <f t="shared" si="12"/>
        <v>347.85576529471098</v>
      </c>
      <c r="J188" s="42" t="s">
        <v>60</v>
      </c>
    </row>
    <row r="189" spans="1:10" ht="15" x14ac:dyDescent="0.2">
      <c r="A189" s="47"/>
      <c r="B189" s="49"/>
      <c r="C189" s="71"/>
      <c r="D189" s="71"/>
      <c r="E189" s="49"/>
      <c r="F189" s="71"/>
      <c r="G189" s="50"/>
      <c r="H189" s="50"/>
      <c r="I189" s="50"/>
      <c r="J189" s="72"/>
    </row>
    <row r="190" spans="1:10" ht="15" x14ac:dyDescent="0.2">
      <c r="A190" s="73"/>
      <c r="B190" s="74"/>
      <c r="C190" s="70"/>
      <c r="D190" s="70"/>
      <c r="E190" s="74"/>
      <c r="F190" s="70"/>
      <c r="G190" s="66"/>
      <c r="H190" s="66"/>
      <c r="I190" s="66"/>
      <c r="J190" s="67"/>
    </row>
    <row r="191" spans="1:10" ht="15" x14ac:dyDescent="0.2">
      <c r="A191" s="73"/>
      <c r="B191" s="70"/>
      <c r="C191" s="70"/>
      <c r="D191" s="70"/>
      <c r="E191" s="70"/>
      <c r="F191" s="70"/>
      <c r="G191" s="66"/>
      <c r="H191" s="66"/>
      <c r="I191" s="66"/>
      <c r="J191" s="67"/>
    </row>
    <row r="193" spans="1:9" ht="15" x14ac:dyDescent="0.2">
      <c r="A193" s="52" t="s">
        <v>145</v>
      </c>
      <c r="B193" s="53"/>
      <c r="C193" s="54"/>
      <c r="D193" s="54"/>
      <c r="E193" s="54"/>
      <c r="F193" s="54"/>
      <c r="G193" s="55"/>
      <c r="H193" s="124" t="s">
        <v>146</v>
      </c>
      <c r="I193" s="124"/>
    </row>
    <row r="194" spans="1:9" ht="36" customHeight="1" x14ac:dyDescent="0.2">
      <c r="A194" s="125" t="s">
        <v>147</v>
      </c>
      <c r="B194" s="125"/>
      <c r="C194" s="125"/>
      <c r="D194" s="125"/>
      <c r="E194" s="125"/>
      <c r="F194" s="125"/>
      <c r="G194" s="125"/>
      <c r="H194" s="125"/>
      <c r="I194" s="125"/>
    </row>
    <row r="195" spans="1:9" ht="33.75" customHeight="1" x14ac:dyDescent="0.2">
      <c r="A195" s="126" t="s">
        <v>148</v>
      </c>
      <c r="B195" s="126"/>
      <c r="C195" s="126"/>
      <c r="D195" s="126"/>
      <c r="E195" s="126"/>
      <c r="F195" s="126"/>
      <c r="G195" s="126"/>
      <c r="H195" s="126"/>
      <c r="I195" s="126"/>
    </row>
    <row r="196" spans="1:9" ht="24" x14ac:dyDescent="0.2">
      <c r="A196" s="109" t="s">
        <v>78</v>
      </c>
      <c r="B196" s="75" t="s">
        <v>35</v>
      </c>
      <c r="C196" s="110"/>
      <c r="D196" s="111" t="s">
        <v>36</v>
      </c>
      <c r="E196" s="112"/>
      <c r="F196" s="95" t="s">
        <v>37</v>
      </c>
      <c r="G196" s="17" t="s">
        <v>38</v>
      </c>
      <c r="H196" s="26" t="s">
        <v>39</v>
      </c>
      <c r="I196" s="121" t="s">
        <v>80</v>
      </c>
    </row>
    <row r="197" spans="1:9" x14ac:dyDescent="0.2">
      <c r="A197" s="109"/>
      <c r="B197" s="76" t="s">
        <v>41</v>
      </c>
      <c r="C197" s="98"/>
      <c r="D197" s="99" t="s">
        <v>42</v>
      </c>
      <c r="E197" s="100"/>
      <c r="F197" s="96"/>
      <c r="G197" s="27" t="s">
        <v>43</v>
      </c>
      <c r="H197" s="28" t="s">
        <v>44</v>
      </c>
      <c r="I197" s="122"/>
    </row>
    <row r="198" spans="1:9" ht="25.5" x14ac:dyDescent="0.2">
      <c r="A198" s="109"/>
      <c r="B198" s="29" t="s">
        <v>45</v>
      </c>
      <c r="C198" s="29" t="s">
        <v>46</v>
      </c>
      <c r="D198" s="29" t="s">
        <v>47</v>
      </c>
      <c r="E198" s="29" t="s">
        <v>48</v>
      </c>
      <c r="F198" s="101" t="s">
        <v>81</v>
      </c>
      <c r="G198" s="29" t="s">
        <v>45</v>
      </c>
      <c r="H198" s="29" t="s">
        <v>46</v>
      </c>
      <c r="I198" s="122"/>
    </row>
    <row r="199" spans="1:9" ht="24" x14ac:dyDescent="0.2">
      <c r="A199" s="109"/>
      <c r="B199" s="30" t="s">
        <v>50</v>
      </c>
      <c r="C199" s="30" t="s">
        <v>51</v>
      </c>
      <c r="D199" s="30" t="s">
        <v>52</v>
      </c>
      <c r="E199" s="30" t="s">
        <v>53</v>
      </c>
      <c r="F199" s="102"/>
      <c r="G199" s="30" t="s">
        <v>50</v>
      </c>
      <c r="H199" s="30" t="s">
        <v>51</v>
      </c>
      <c r="I199" s="123"/>
    </row>
    <row r="200" spans="1:9" ht="15" x14ac:dyDescent="0.2">
      <c r="A200" s="31" t="s">
        <v>82</v>
      </c>
      <c r="B200" s="10">
        <v>48960</v>
      </c>
      <c r="C200" s="10">
        <v>48960</v>
      </c>
      <c r="D200" s="10" t="s">
        <v>55</v>
      </c>
      <c r="E200" s="10" t="s">
        <v>55</v>
      </c>
      <c r="F200" s="10">
        <v>16273</v>
      </c>
      <c r="G200" s="15">
        <f t="shared" ref="G200:G202" si="15">F200/B200*1000</f>
        <v>332.37336601307186</v>
      </c>
      <c r="H200" s="34">
        <f t="shared" ref="H200:H202" si="16">F200/C200*1000</f>
        <v>332.37336601307186</v>
      </c>
      <c r="I200" s="44" t="s">
        <v>83</v>
      </c>
    </row>
    <row r="201" spans="1:9" ht="15" x14ac:dyDescent="0.2">
      <c r="A201" s="31" t="s">
        <v>84</v>
      </c>
      <c r="B201" s="10">
        <v>18796</v>
      </c>
      <c r="C201" s="10">
        <v>18655</v>
      </c>
      <c r="D201" s="10">
        <v>141</v>
      </c>
      <c r="E201" s="10" t="s">
        <v>55</v>
      </c>
      <c r="F201" s="10">
        <v>5362</v>
      </c>
      <c r="G201" s="15">
        <f t="shared" si="15"/>
        <v>285.27346243881681</v>
      </c>
      <c r="H201" s="34">
        <f t="shared" si="16"/>
        <v>287.42964352720452</v>
      </c>
      <c r="I201" s="43" t="s">
        <v>85</v>
      </c>
    </row>
    <row r="202" spans="1:9" ht="15" x14ac:dyDescent="0.2">
      <c r="A202" s="31" t="s">
        <v>59</v>
      </c>
      <c r="B202" s="10">
        <f>SUM(B200:B201)</f>
        <v>67756</v>
      </c>
      <c r="C202" s="10">
        <f>SUM(C200:C201)</f>
        <v>67615</v>
      </c>
      <c r="D202" s="10">
        <v>141</v>
      </c>
      <c r="E202" s="10" t="s">
        <v>55</v>
      </c>
      <c r="F202" s="10">
        <f>SUM(F200:F201)</f>
        <v>21635</v>
      </c>
      <c r="G202" s="15">
        <f t="shared" si="15"/>
        <v>319.30751520160578</v>
      </c>
      <c r="H202" s="34">
        <f t="shared" si="16"/>
        <v>319.97337868816089</v>
      </c>
      <c r="I202" s="42" t="s">
        <v>60</v>
      </c>
    </row>
    <row r="203" spans="1:9" ht="15" x14ac:dyDescent="0.2">
      <c r="A203" s="54"/>
      <c r="B203" s="65"/>
      <c r="C203" s="65"/>
      <c r="D203" s="65"/>
      <c r="E203" s="65"/>
      <c r="F203" s="65"/>
      <c r="G203" s="66"/>
      <c r="H203" s="66"/>
      <c r="I203" s="67"/>
    </row>
    <row r="204" spans="1:9" ht="15" x14ac:dyDescent="0.2">
      <c r="A204" s="54"/>
      <c r="B204" s="65"/>
      <c r="C204" s="65"/>
      <c r="D204" s="65"/>
      <c r="E204" s="65"/>
      <c r="F204" s="65"/>
      <c r="G204" s="66"/>
      <c r="H204" s="66"/>
      <c r="I204" s="67"/>
    </row>
    <row r="205" spans="1:9" ht="15" x14ac:dyDescent="0.2">
      <c r="A205" s="54"/>
      <c r="B205" s="65"/>
      <c r="C205" s="65"/>
      <c r="D205" s="65"/>
      <c r="E205" s="65"/>
      <c r="F205" s="65"/>
      <c r="G205" s="66"/>
      <c r="H205" s="66"/>
      <c r="I205" s="67"/>
    </row>
    <row r="206" spans="1:9" ht="15" x14ac:dyDescent="0.2">
      <c r="A206" s="54"/>
      <c r="B206" s="65"/>
      <c r="C206" s="65"/>
      <c r="D206" s="65"/>
      <c r="E206" s="65"/>
      <c r="F206" s="65"/>
      <c r="G206" s="66"/>
      <c r="H206" s="66"/>
      <c r="I206" s="67"/>
    </row>
    <row r="207" spans="1:9" ht="15" x14ac:dyDescent="0.2">
      <c r="A207" s="54"/>
      <c r="B207" s="65"/>
      <c r="C207" s="65"/>
      <c r="D207" s="65"/>
      <c r="E207" s="65"/>
      <c r="F207" s="65"/>
      <c r="G207" s="66"/>
      <c r="H207" s="66"/>
      <c r="I207" s="67"/>
    </row>
    <row r="208" spans="1:9" ht="15" x14ac:dyDescent="0.2">
      <c r="A208" s="54"/>
      <c r="B208" s="65"/>
      <c r="C208" s="65"/>
      <c r="D208" s="65"/>
      <c r="E208" s="65"/>
      <c r="F208" s="65"/>
      <c r="G208" s="66"/>
      <c r="H208" s="66"/>
      <c r="I208" s="67"/>
    </row>
    <row r="209" spans="1:9" ht="15" x14ac:dyDescent="0.2">
      <c r="A209" s="54"/>
      <c r="B209" s="65"/>
      <c r="C209" s="65"/>
      <c r="D209" s="65"/>
      <c r="E209" s="65"/>
      <c r="F209" s="65"/>
      <c r="G209" s="66"/>
      <c r="H209" s="66"/>
      <c r="I209" s="67"/>
    </row>
    <row r="210" spans="1:9" ht="15" x14ac:dyDescent="0.2">
      <c r="A210" s="54"/>
      <c r="B210" s="65"/>
      <c r="C210" s="65"/>
      <c r="D210" s="65"/>
      <c r="E210" s="65"/>
      <c r="F210" s="65"/>
      <c r="G210" s="66"/>
      <c r="H210" s="66"/>
      <c r="I210" s="67"/>
    </row>
    <row r="212" spans="1:9" ht="15" x14ac:dyDescent="0.2">
      <c r="A212" s="52" t="s">
        <v>149</v>
      </c>
      <c r="B212" s="53"/>
      <c r="C212" s="54"/>
      <c r="D212" s="54"/>
      <c r="E212" s="54"/>
      <c r="F212" s="54"/>
      <c r="G212" s="55"/>
      <c r="H212" s="124" t="s">
        <v>150</v>
      </c>
      <c r="I212" s="124"/>
    </row>
    <row r="213" spans="1:9" ht="35.25" customHeight="1" x14ac:dyDescent="0.2">
      <c r="A213" s="113" t="s">
        <v>151</v>
      </c>
      <c r="B213" s="113"/>
      <c r="C213" s="113"/>
      <c r="D213" s="113"/>
      <c r="E213" s="113"/>
      <c r="F213" s="113"/>
      <c r="G213" s="113"/>
      <c r="H213" s="113"/>
      <c r="I213" s="113"/>
    </row>
    <row r="214" spans="1:9" ht="33" customHeight="1" x14ac:dyDescent="0.2">
      <c r="A214" s="138" t="s">
        <v>152</v>
      </c>
      <c r="B214" s="138"/>
      <c r="C214" s="138"/>
      <c r="D214" s="138"/>
      <c r="E214" s="138"/>
      <c r="F214" s="138"/>
      <c r="G214" s="138"/>
      <c r="H214" s="138"/>
      <c r="I214" s="138"/>
    </row>
    <row r="216" spans="1:9" ht="24" x14ac:dyDescent="0.2">
      <c r="A216" s="109" t="s">
        <v>78</v>
      </c>
      <c r="B216" s="75" t="s">
        <v>35</v>
      </c>
      <c r="C216" s="110"/>
      <c r="D216" s="111" t="s">
        <v>36</v>
      </c>
      <c r="E216" s="112"/>
      <c r="F216" s="95" t="s">
        <v>37</v>
      </c>
      <c r="G216" s="17" t="s">
        <v>38</v>
      </c>
      <c r="H216" s="26" t="s">
        <v>39</v>
      </c>
      <c r="I216" s="121" t="s">
        <v>80</v>
      </c>
    </row>
    <row r="217" spans="1:9" x14ac:dyDescent="0.2">
      <c r="A217" s="109"/>
      <c r="B217" s="76" t="s">
        <v>41</v>
      </c>
      <c r="C217" s="98"/>
      <c r="D217" s="99" t="s">
        <v>42</v>
      </c>
      <c r="E217" s="100"/>
      <c r="F217" s="96"/>
      <c r="G217" s="27" t="s">
        <v>43</v>
      </c>
      <c r="H217" s="28" t="s">
        <v>44</v>
      </c>
      <c r="I217" s="122"/>
    </row>
    <row r="218" spans="1:9" ht="25.5" x14ac:dyDescent="0.2">
      <c r="A218" s="109"/>
      <c r="B218" s="29" t="s">
        <v>45</v>
      </c>
      <c r="C218" s="29" t="s">
        <v>46</v>
      </c>
      <c r="D218" s="29" t="s">
        <v>47</v>
      </c>
      <c r="E218" s="29" t="s">
        <v>48</v>
      </c>
      <c r="F218" s="101" t="s">
        <v>81</v>
      </c>
      <c r="G218" s="29" t="s">
        <v>45</v>
      </c>
      <c r="H218" s="29" t="s">
        <v>46</v>
      </c>
      <c r="I218" s="122"/>
    </row>
    <row r="219" spans="1:9" ht="24" x14ac:dyDescent="0.2">
      <c r="A219" s="109"/>
      <c r="B219" s="30" t="s">
        <v>50</v>
      </c>
      <c r="C219" s="30" t="s">
        <v>51</v>
      </c>
      <c r="D219" s="30" t="s">
        <v>52</v>
      </c>
      <c r="E219" s="30" t="s">
        <v>53</v>
      </c>
      <c r="F219" s="102"/>
      <c r="G219" s="30" t="s">
        <v>50</v>
      </c>
      <c r="H219" s="30" t="s">
        <v>51</v>
      </c>
      <c r="I219" s="123"/>
    </row>
    <row r="220" spans="1:9" ht="15" x14ac:dyDescent="0.2">
      <c r="A220" s="31" t="s">
        <v>82</v>
      </c>
      <c r="B220" s="10">
        <v>5138</v>
      </c>
      <c r="C220" s="10">
        <v>5138</v>
      </c>
      <c r="D220" s="10" t="s">
        <v>55</v>
      </c>
      <c r="E220" s="10" t="s">
        <v>55</v>
      </c>
      <c r="F220" s="10">
        <v>2188</v>
      </c>
      <c r="G220" s="15">
        <f t="shared" ref="G220:G232" si="17">F220/B220*1000</f>
        <v>425.84663293110157</v>
      </c>
      <c r="H220" s="34">
        <f t="shared" ref="H220:H232" si="18">F220/C220*1000</f>
        <v>425.84663293110157</v>
      </c>
      <c r="I220" s="44" t="s">
        <v>83</v>
      </c>
    </row>
    <row r="221" spans="1:9" ht="15" x14ac:dyDescent="0.2">
      <c r="A221" s="31" t="s">
        <v>84</v>
      </c>
      <c r="B221" s="10">
        <f>C221+D221+E221</f>
        <v>49319</v>
      </c>
      <c r="C221" s="10">
        <v>43864</v>
      </c>
      <c r="D221" s="10">
        <v>3537</v>
      </c>
      <c r="E221" s="10">
        <v>1918</v>
      </c>
      <c r="F221" s="10">
        <v>16419</v>
      </c>
      <c r="G221" s="15">
        <f t="shared" si="17"/>
        <v>332.91429266611243</v>
      </c>
      <c r="H221" s="34">
        <f t="shared" si="18"/>
        <v>374.3160678460697</v>
      </c>
      <c r="I221" s="43" t="s">
        <v>85</v>
      </c>
    </row>
    <row r="222" spans="1:9" ht="15" x14ac:dyDescent="0.2">
      <c r="A222" s="56" t="s">
        <v>86</v>
      </c>
      <c r="B222" s="10">
        <v>38608</v>
      </c>
      <c r="C222" s="10">
        <v>38315</v>
      </c>
      <c r="D222" s="10">
        <v>215</v>
      </c>
      <c r="E222" s="10">
        <v>78</v>
      </c>
      <c r="F222" s="10">
        <v>9192</v>
      </c>
      <c r="G222" s="15">
        <f t="shared" si="17"/>
        <v>238.08537090758392</v>
      </c>
      <c r="H222" s="34">
        <f t="shared" si="18"/>
        <v>239.90604202009658</v>
      </c>
      <c r="I222" s="44" t="s">
        <v>87</v>
      </c>
    </row>
    <row r="223" spans="1:9" ht="15" x14ac:dyDescent="0.2">
      <c r="A223" s="56" t="s">
        <v>88</v>
      </c>
      <c r="B223" s="10">
        <f t="shared" ref="B223:B226" si="19">C223+D223+E223</f>
        <v>103585</v>
      </c>
      <c r="C223" s="10">
        <v>100436</v>
      </c>
      <c r="D223" s="10">
        <v>189</v>
      </c>
      <c r="E223" s="10">
        <v>2960</v>
      </c>
      <c r="F223" s="10">
        <v>44764</v>
      </c>
      <c r="G223" s="15">
        <f t="shared" si="17"/>
        <v>432.14751170536277</v>
      </c>
      <c r="H223" s="34">
        <f t="shared" si="18"/>
        <v>445.69676211716916</v>
      </c>
      <c r="I223" s="44" t="s">
        <v>89</v>
      </c>
    </row>
    <row r="224" spans="1:9" ht="15" x14ac:dyDescent="0.2">
      <c r="A224" s="56" t="s">
        <v>90</v>
      </c>
      <c r="B224" s="10">
        <f t="shared" si="19"/>
        <v>11268</v>
      </c>
      <c r="C224" s="10">
        <v>9415</v>
      </c>
      <c r="D224" s="10">
        <v>500</v>
      </c>
      <c r="E224" s="10">
        <v>1353</v>
      </c>
      <c r="F224" s="10">
        <v>3634</v>
      </c>
      <c r="G224" s="15">
        <f t="shared" si="17"/>
        <v>322.50621228257012</v>
      </c>
      <c r="H224" s="34">
        <f t="shared" si="18"/>
        <v>385.9798194370685</v>
      </c>
      <c r="I224" s="44" t="s">
        <v>91</v>
      </c>
    </row>
    <row r="225" spans="1:9" ht="15" x14ac:dyDescent="0.2">
      <c r="A225" s="56" t="s">
        <v>92</v>
      </c>
      <c r="B225" s="10">
        <f t="shared" si="19"/>
        <v>78538</v>
      </c>
      <c r="C225" s="10">
        <v>78166</v>
      </c>
      <c r="D225" s="10">
        <v>370</v>
      </c>
      <c r="E225" s="10">
        <v>2</v>
      </c>
      <c r="F225" s="10">
        <v>24254</v>
      </c>
      <c r="G225" s="15">
        <f t="shared" si="17"/>
        <v>308.81866103032928</v>
      </c>
      <c r="H225" s="34">
        <f t="shared" si="18"/>
        <v>310.28836066832127</v>
      </c>
      <c r="I225" s="44" t="s">
        <v>93</v>
      </c>
    </row>
    <row r="226" spans="1:9" ht="15" x14ac:dyDescent="0.2">
      <c r="A226" s="56" t="s">
        <v>94</v>
      </c>
      <c r="B226" s="10">
        <f t="shared" si="19"/>
        <v>10197</v>
      </c>
      <c r="C226" s="10">
        <v>9763</v>
      </c>
      <c r="D226" s="10">
        <v>123</v>
      </c>
      <c r="E226" s="10">
        <v>311</v>
      </c>
      <c r="F226" s="10">
        <v>4085</v>
      </c>
      <c r="G226" s="15">
        <f t="shared" si="17"/>
        <v>400.60802196724529</v>
      </c>
      <c r="H226" s="34">
        <f t="shared" si="18"/>
        <v>418.41647034722934</v>
      </c>
      <c r="I226" s="44" t="s">
        <v>115</v>
      </c>
    </row>
    <row r="227" spans="1:9" ht="15" x14ac:dyDescent="0.2">
      <c r="A227" s="56" t="s">
        <v>96</v>
      </c>
      <c r="B227" s="10">
        <f>C227+E227</f>
        <v>255939</v>
      </c>
      <c r="C227" s="10">
        <v>255916</v>
      </c>
      <c r="D227" s="10" t="s">
        <v>55</v>
      </c>
      <c r="E227" s="10">
        <v>23</v>
      </c>
      <c r="F227" s="10">
        <v>113476</v>
      </c>
      <c r="G227" s="15">
        <f t="shared" si="17"/>
        <v>443.37127206092077</v>
      </c>
      <c r="H227" s="34">
        <f t="shared" si="18"/>
        <v>443.41111927351164</v>
      </c>
      <c r="I227" s="44" t="s">
        <v>116</v>
      </c>
    </row>
    <row r="228" spans="1:9" ht="15" x14ac:dyDescent="0.2">
      <c r="A228" s="56" t="s">
        <v>98</v>
      </c>
      <c r="B228" s="10">
        <f>C228+D228+E228</f>
        <v>128138</v>
      </c>
      <c r="C228" s="10">
        <v>105170</v>
      </c>
      <c r="D228" s="10">
        <v>18720</v>
      </c>
      <c r="E228" s="10">
        <v>4248</v>
      </c>
      <c r="F228" s="10">
        <v>30694</v>
      </c>
      <c r="G228" s="15">
        <f t="shared" si="17"/>
        <v>239.53862242270051</v>
      </c>
      <c r="H228" s="34">
        <f t="shared" si="18"/>
        <v>291.85128839022536</v>
      </c>
      <c r="I228" s="44" t="s">
        <v>117</v>
      </c>
    </row>
    <row r="229" spans="1:9" ht="15" x14ac:dyDescent="0.2">
      <c r="A229" s="56" t="s">
        <v>118</v>
      </c>
      <c r="B229" s="10">
        <f>C229+D229+E229</f>
        <v>141989</v>
      </c>
      <c r="C229" s="10">
        <v>135275</v>
      </c>
      <c r="D229" s="10">
        <v>6681</v>
      </c>
      <c r="E229" s="10">
        <v>33</v>
      </c>
      <c r="F229" s="10">
        <v>38833</v>
      </c>
      <c r="G229" s="15">
        <f t="shared" si="17"/>
        <v>273.4930170647022</v>
      </c>
      <c r="H229" s="34">
        <f t="shared" si="18"/>
        <v>287.06708556643872</v>
      </c>
      <c r="I229" s="44" t="s">
        <v>119</v>
      </c>
    </row>
    <row r="230" spans="1:9" ht="15" x14ac:dyDescent="0.2">
      <c r="A230" s="56" t="s">
        <v>102</v>
      </c>
      <c r="B230" s="10">
        <v>98139</v>
      </c>
      <c r="C230" s="10">
        <v>97904</v>
      </c>
      <c r="D230" s="10" t="s">
        <v>55</v>
      </c>
      <c r="E230" s="10">
        <v>235</v>
      </c>
      <c r="F230" s="10">
        <v>20358</v>
      </c>
      <c r="G230" s="15">
        <f t="shared" si="17"/>
        <v>207.44046709259314</v>
      </c>
      <c r="H230" s="34">
        <f t="shared" si="18"/>
        <v>207.93838862559241</v>
      </c>
      <c r="I230" s="44" t="s">
        <v>103</v>
      </c>
    </row>
    <row r="231" spans="1:9" ht="15" x14ac:dyDescent="0.2">
      <c r="A231" s="56" t="s">
        <v>104</v>
      </c>
      <c r="B231" s="10">
        <f>C231+D231+E231</f>
        <v>14452</v>
      </c>
      <c r="C231" s="10">
        <v>867</v>
      </c>
      <c r="D231" s="10">
        <v>8933</v>
      </c>
      <c r="E231" s="10">
        <v>4652</v>
      </c>
      <c r="F231" s="10">
        <v>181</v>
      </c>
      <c r="G231" s="15">
        <f t="shared" si="17"/>
        <v>12.524218101300859</v>
      </c>
      <c r="H231" s="34">
        <f t="shared" si="18"/>
        <v>208.76585928489041</v>
      </c>
      <c r="I231" s="44" t="s">
        <v>120</v>
      </c>
    </row>
    <row r="232" spans="1:9" ht="15" x14ac:dyDescent="0.2">
      <c r="A232" s="57" t="s">
        <v>59</v>
      </c>
      <c r="B232" s="10">
        <f>SUM(B220:B231)</f>
        <v>935310</v>
      </c>
      <c r="C232" s="10">
        <f>SUM(C220:C231)</f>
        <v>880229</v>
      </c>
      <c r="D232" s="10">
        <f>SUM(D221:D231)</f>
        <v>39268</v>
      </c>
      <c r="E232" s="10">
        <f>SUM(E221:E231)</f>
        <v>15813</v>
      </c>
      <c r="F232" s="10">
        <f>SUM(F220:F231)</f>
        <v>308078</v>
      </c>
      <c r="G232" s="15">
        <f t="shared" si="17"/>
        <v>329.38597898023113</v>
      </c>
      <c r="H232" s="34">
        <f t="shared" si="18"/>
        <v>349.99755745379895</v>
      </c>
      <c r="I232" s="42" t="s">
        <v>60</v>
      </c>
    </row>
    <row r="235" spans="1:9" ht="15" x14ac:dyDescent="0.2">
      <c r="A235" s="52" t="s">
        <v>153</v>
      </c>
      <c r="B235" s="55"/>
      <c r="C235" s="55"/>
      <c r="D235" s="124" t="s">
        <v>154</v>
      </c>
      <c r="E235" s="124"/>
    </row>
    <row r="236" spans="1:9" ht="33" customHeight="1" x14ac:dyDescent="0.2">
      <c r="A236" s="113" t="s">
        <v>155</v>
      </c>
      <c r="B236" s="113"/>
      <c r="C236" s="113"/>
      <c r="D236" s="113"/>
      <c r="E236" s="113"/>
    </row>
    <row r="237" spans="1:9" ht="49.5" customHeight="1" x14ac:dyDescent="0.2">
      <c r="A237" s="127" t="s">
        <v>156</v>
      </c>
      <c r="B237" s="127"/>
      <c r="C237" s="127"/>
      <c r="D237" s="127"/>
      <c r="E237" s="127"/>
    </row>
    <row r="239" spans="1:9" ht="45" x14ac:dyDescent="0.2">
      <c r="A239" s="136" t="s">
        <v>125</v>
      </c>
      <c r="B239" s="16" t="s">
        <v>126</v>
      </c>
      <c r="C239" s="16" t="s">
        <v>157</v>
      </c>
      <c r="D239" s="16" t="s">
        <v>128</v>
      </c>
      <c r="E239" s="121" t="s">
        <v>129</v>
      </c>
    </row>
    <row r="240" spans="1:9" ht="36" x14ac:dyDescent="0.2">
      <c r="A240" s="137"/>
      <c r="B240" s="30" t="s">
        <v>130</v>
      </c>
      <c r="C240" s="58" t="s">
        <v>158</v>
      </c>
      <c r="D240" s="58" t="s">
        <v>159</v>
      </c>
      <c r="E240" s="123"/>
    </row>
    <row r="241" spans="1:5" ht="15" x14ac:dyDescent="0.2">
      <c r="A241" s="31" t="s">
        <v>8</v>
      </c>
      <c r="B241" s="68">
        <v>947844</v>
      </c>
      <c r="C241" s="60">
        <f>D241/B241*1000</f>
        <v>543.06088343651481</v>
      </c>
      <c r="D241" s="68">
        <v>514737</v>
      </c>
      <c r="E241" s="75" t="s">
        <v>10</v>
      </c>
    </row>
    <row r="242" spans="1:5" ht="15" x14ac:dyDescent="0.2">
      <c r="A242" s="18" t="s">
        <v>59</v>
      </c>
      <c r="B242" s="68">
        <v>947844</v>
      </c>
      <c r="C242" s="60">
        <f>D242/B242*1000</f>
        <v>543.06088343651481</v>
      </c>
      <c r="D242" s="68">
        <v>514737</v>
      </c>
      <c r="E242" s="77"/>
    </row>
    <row r="243" spans="1:5" x14ac:dyDescent="0.2">
      <c r="A243" s="105" t="s">
        <v>63</v>
      </c>
      <c r="B243" s="105"/>
      <c r="C243" s="105"/>
      <c r="D243" s="105"/>
      <c r="E243" s="61"/>
    </row>
  </sheetData>
  <mergeCells count="151">
    <mergeCell ref="E241:E242"/>
    <mergeCell ref="A243:D243"/>
    <mergeCell ref="F218:F219"/>
    <mergeCell ref="D235:E235"/>
    <mergeCell ref="A236:E236"/>
    <mergeCell ref="A237:E237"/>
    <mergeCell ref="A239:A240"/>
    <mergeCell ref="E239:E240"/>
    <mergeCell ref="H212:I212"/>
    <mergeCell ref="A213:I213"/>
    <mergeCell ref="A214:I214"/>
    <mergeCell ref="A216:A219"/>
    <mergeCell ref="B216:C216"/>
    <mergeCell ref="D216:E216"/>
    <mergeCell ref="F216:F217"/>
    <mergeCell ref="I216:I219"/>
    <mergeCell ref="B217:C217"/>
    <mergeCell ref="D217:E217"/>
    <mergeCell ref="A194:I194"/>
    <mergeCell ref="A195:I195"/>
    <mergeCell ref="A196:A199"/>
    <mergeCell ref="B196:C196"/>
    <mergeCell ref="D196:E196"/>
    <mergeCell ref="F196:F197"/>
    <mergeCell ref="I196:I199"/>
    <mergeCell ref="B197:C197"/>
    <mergeCell ref="D197:E197"/>
    <mergeCell ref="F198:F199"/>
    <mergeCell ref="J172:J175"/>
    <mergeCell ref="B173:C173"/>
    <mergeCell ref="D173:E173"/>
    <mergeCell ref="F174:F175"/>
    <mergeCell ref="G174:G175"/>
    <mergeCell ref="H193:I193"/>
    <mergeCell ref="A161:D161"/>
    <mergeCell ref="A169:B169"/>
    <mergeCell ref="I169:J169"/>
    <mergeCell ref="A170:J170"/>
    <mergeCell ref="A171:J171"/>
    <mergeCell ref="A172:A175"/>
    <mergeCell ref="B172:C172"/>
    <mergeCell ref="D172:E172"/>
    <mergeCell ref="F172:F173"/>
    <mergeCell ref="G172:G173"/>
    <mergeCell ref="A151:I151"/>
    <mergeCell ref="H152:I152"/>
    <mergeCell ref="A153:A156"/>
    <mergeCell ref="B153:C153"/>
    <mergeCell ref="D153:E153"/>
    <mergeCell ref="F153:F154"/>
    <mergeCell ref="I153:I156"/>
    <mergeCell ref="B154:C154"/>
    <mergeCell ref="D154:E154"/>
    <mergeCell ref="F155:F156"/>
    <mergeCell ref="D137:E137"/>
    <mergeCell ref="F138:F139"/>
    <mergeCell ref="A143:D143"/>
    <mergeCell ref="F143:I143"/>
    <mergeCell ref="A144:D144"/>
    <mergeCell ref="A150:I150"/>
    <mergeCell ref="A128:D128"/>
    <mergeCell ref="H133:I133"/>
    <mergeCell ref="A134:I134"/>
    <mergeCell ref="A135:I135"/>
    <mergeCell ref="A136:A139"/>
    <mergeCell ref="B136:C136"/>
    <mergeCell ref="D136:E136"/>
    <mergeCell ref="F136:F137"/>
    <mergeCell ref="I136:I139"/>
    <mergeCell ref="B137:C137"/>
    <mergeCell ref="D103:E103"/>
    <mergeCell ref="F104:F105"/>
    <mergeCell ref="D121:E121"/>
    <mergeCell ref="A122:E122"/>
    <mergeCell ref="A123:E123"/>
    <mergeCell ref="A125:A126"/>
    <mergeCell ref="E125:E126"/>
    <mergeCell ref="F93:F94"/>
    <mergeCell ref="H99:I99"/>
    <mergeCell ref="A100:I100"/>
    <mergeCell ref="A101:I101"/>
    <mergeCell ref="A102:A105"/>
    <mergeCell ref="B102:C102"/>
    <mergeCell ref="D102:E102"/>
    <mergeCell ref="F102:F103"/>
    <mergeCell ref="I102:I105"/>
    <mergeCell ref="B103:C103"/>
    <mergeCell ref="H88:I88"/>
    <mergeCell ref="A89:I89"/>
    <mergeCell ref="A90:I90"/>
    <mergeCell ref="A91:A94"/>
    <mergeCell ref="B91:C91"/>
    <mergeCell ref="D91:E91"/>
    <mergeCell ref="F91:F92"/>
    <mergeCell ref="I91:I94"/>
    <mergeCell ref="B92:C92"/>
    <mergeCell ref="D92:E92"/>
    <mergeCell ref="A66:A69"/>
    <mergeCell ref="B66:C66"/>
    <mergeCell ref="D66:E66"/>
    <mergeCell ref="F66:F67"/>
    <mergeCell ref="G66:G69"/>
    <mergeCell ref="J66:J69"/>
    <mergeCell ref="B67:C67"/>
    <mergeCell ref="D67:E67"/>
    <mergeCell ref="F68:F69"/>
    <mergeCell ref="F52:F53"/>
    <mergeCell ref="A58:D58"/>
    <mergeCell ref="A63:J63"/>
    <mergeCell ref="A64:J64"/>
    <mergeCell ref="A65:B65"/>
    <mergeCell ref="I65:J65"/>
    <mergeCell ref="A41:D41"/>
    <mergeCell ref="A47:I47"/>
    <mergeCell ref="A48:I48"/>
    <mergeCell ref="A50:A53"/>
    <mergeCell ref="B50:C50"/>
    <mergeCell ref="D50:E50"/>
    <mergeCell ref="F50:F51"/>
    <mergeCell ref="I50:I53"/>
    <mergeCell ref="B51:C51"/>
    <mergeCell ref="D51:E51"/>
    <mergeCell ref="F33:F34"/>
    <mergeCell ref="I33:I36"/>
    <mergeCell ref="B34:C34"/>
    <mergeCell ref="D34:E34"/>
    <mergeCell ref="F35:F36"/>
    <mergeCell ref="A40:D40"/>
    <mergeCell ref="G40:I40"/>
    <mergeCell ref="A21:A27"/>
    <mergeCell ref="E21:E27"/>
    <mergeCell ref="B25:B26"/>
    <mergeCell ref="A28:C28"/>
    <mergeCell ref="D28:E28"/>
    <mergeCell ref="A30:I30"/>
    <mergeCell ref="A31:I31"/>
    <mergeCell ref="A33:A36"/>
    <mergeCell ref="B33:C33"/>
    <mergeCell ref="D33:E33"/>
    <mergeCell ref="E4:E6"/>
    <mergeCell ref="A7:A13"/>
    <mergeCell ref="E7:E13"/>
    <mergeCell ref="B11:B12"/>
    <mergeCell ref="A14:A20"/>
    <mergeCell ref="E14:E20"/>
    <mergeCell ref="B18:B19"/>
    <mergeCell ref="A1:E1"/>
    <mergeCell ref="A2:E2"/>
    <mergeCell ref="A4:A6"/>
    <mergeCell ref="B4:B6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2015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2018-08-14T05:13:30Z</dcterms:modified>
</cp:coreProperties>
</file>