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35" windowHeight="7620" firstSheet="1" activeTab="1"/>
  </bookViews>
  <sheets>
    <sheet name="الفهرس" sheetId="12" r:id="rId1"/>
    <sheet name="جدول 1 " sheetId="6" r:id="rId2"/>
    <sheet name="جاري وثابت" sheetId="11" r:id="rId3"/>
    <sheet name="المجموع عدا النفط" sheetId="7" r:id="rId4"/>
    <sheet name="جدول 4" sheetId="8" r:id="rId5"/>
    <sheet name="رسم النفط " sheetId="9" r:id="rId6"/>
    <sheet name="رسم النفط  (2)" sheetId="10" r:id="rId7"/>
  </sheets>
  <definedNames>
    <definedName name="_xlnm.Print_Area" localSheetId="3">'المجموع عدا النفط'!$A$1:$J$16</definedName>
    <definedName name="_xlnm.Print_Area" localSheetId="2">'جاري وثابت'!$A$1:$H$23</definedName>
    <definedName name="_xlnm.Print_Area" localSheetId="1">'جدول 1 '!$A$1:$I$14</definedName>
    <definedName name="_xlnm.Print_Area" localSheetId="4">'جدول 4'!$A$1:$D$36</definedName>
    <definedName name="_xlnm.Print_Area" localSheetId="5">'رسم النفط '!$A$1:$K$13</definedName>
    <definedName name="_xlnm.Print_Area" localSheetId="6">'رسم النفط  (2)'!$A$9:$H$46</definedName>
  </definedNames>
  <calcPr calcId="124519" calcMode="manual"/>
</workbook>
</file>

<file path=xl/calcChain.xml><?xml version="1.0" encoding="utf-8"?>
<calcChain xmlns="http://schemas.openxmlformats.org/spreadsheetml/2006/main">
  <c r="F21" i="11"/>
  <c r="E21"/>
  <c r="E23" s="1"/>
  <c r="D21"/>
  <c r="C21"/>
  <c r="C23" s="1"/>
  <c r="F18"/>
  <c r="E18"/>
  <c r="D18"/>
  <c r="C18"/>
  <c r="F15"/>
  <c r="E15"/>
  <c r="D15"/>
  <c r="C15"/>
  <c r="F7"/>
  <c r="E7"/>
  <c r="D7"/>
  <c r="C7"/>
  <c r="H8" i="9"/>
  <c r="F8"/>
  <c r="H7"/>
  <c r="F7"/>
  <c r="B9" i="8" l="1"/>
  <c r="E8" i="7"/>
  <c r="E11" s="1"/>
  <c r="H8"/>
  <c r="H11" s="1"/>
  <c r="E9"/>
  <c r="H9"/>
  <c r="E10"/>
  <c r="D11"/>
  <c r="F11"/>
  <c r="G11"/>
  <c r="I11"/>
  <c r="D12"/>
  <c r="F12"/>
  <c r="G12"/>
  <c r="I12"/>
  <c r="H11" i="6"/>
  <c r="F10"/>
  <c r="E8"/>
  <c r="D8"/>
  <c r="E12"/>
  <c r="H12" s="1"/>
  <c r="D12"/>
  <c r="G12" s="1"/>
  <c r="F8"/>
  <c r="E12" i="7" l="1"/>
  <c r="C6" i="8"/>
  <c r="C8"/>
  <c r="C7"/>
  <c r="H12" i="7"/>
  <c r="H8" i="6"/>
  <c r="G8"/>
  <c r="G7"/>
  <c r="D9"/>
  <c r="G11"/>
  <c r="H7"/>
  <c r="E9"/>
  <c r="C9" i="8" l="1"/>
  <c r="D10" i="6"/>
  <c r="G10" s="1"/>
  <c r="G9"/>
  <c r="E10"/>
  <c r="H10" s="1"/>
  <c r="H9"/>
</calcChain>
</file>

<file path=xl/sharedStrings.xml><?xml version="1.0" encoding="utf-8"?>
<sst xmlns="http://schemas.openxmlformats.org/spreadsheetml/2006/main" count="233" uniqueCount="184">
  <si>
    <t>جدول (2)</t>
  </si>
  <si>
    <t>رمز التصنيف الدولي</t>
  </si>
  <si>
    <t>الأنشطة الاقتصادية</t>
  </si>
  <si>
    <t>بالأسعار الجارية</t>
  </si>
  <si>
    <t>الأهمية النسبية (%)</t>
  </si>
  <si>
    <t xml:space="preserve">بالأسعار الثابتة  </t>
  </si>
  <si>
    <t>Economic Activities</t>
  </si>
  <si>
    <t>ISIC code</t>
  </si>
  <si>
    <t>At current prices</t>
  </si>
  <si>
    <t>Relative share (%)</t>
  </si>
  <si>
    <t>At constant prices</t>
  </si>
  <si>
    <t>الزراعة والغابات والصيد وصيد الاسماك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</si>
  <si>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</si>
  <si>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</si>
  <si>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</si>
  <si>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</si>
  <si>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</si>
  <si>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 xml:space="preserve"> 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</si>
  <si>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</si>
  <si>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</si>
  <si>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</si>
  <si>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</si>
  <si>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</si>
  <si>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</si>
  <si>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</si>
  <si>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</si>
  <si>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</si>
  <si>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</si>
  <si>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</si>
  <si>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</si>
  <si>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</si>
  <si>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</si>
  <si>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</si>
  <si>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</si>
  <si>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</si>
  <si>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</si>
  <si>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 والاعمال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</si>
  <si>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</si>
  <si>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</si>
  <si>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</si>
  <si>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</si>
  <si>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</si>
  <si>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</si>
  <si>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</si>
  <si>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</si>
  <si>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</si>
  <si>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</si>
  <si>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</si>
  <si>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الحكومة العامة</t>
  </si>
  <si>
    <t>General Government</t>
  </si>
  <si>
    <t>9-2</t>
  </si>
  <si>
    <t>الخدمات الشخصية</t>
  </si>
  <si>
    <t xml:space="preserve"> Personal services</t>
  </si>
  <si>
    <t>المجموع حسب الانشطة</t>
  </si>
  <si>
    <t>Total by activities</t>
  </si>
  <si>
    <t>ناقصاً : رسم الخدمة المحتسب</t>
  </si>
  <si>
    <t>Less: Imputed bank service charge</t>
  </si>
  <si>
    <t>الناتج المحلي الاجمالي</t>
  </si>
  <si>
    <t>GDP</t>
  </si>
  <si>
    <t>الناتج المحلي الإجمالي حسب الانشطة الاقتصادية بالأسعار الأساسية الجارية والثابتة (2007=100) (مليون دينار) والأهميات النسبية لكل منهما للفصل الاول لسنة 2018 (%)</t>
  </si>
  <si>
    <t>Gross Domestic Product by Economic Activities at Basic Current and Constant prices( 2007=100) (Million I.D) and Relative Share For the First Quarter for 2018 (%)</t>
  </si>
  <si>
    <t xml:space="preserve"> الناتج المحلي الإجمالي بالأسعار الأساسية الجارية والثابتة ومتوسط نصيب الفرد لكل منهما للفصل الأول لسنة 2018 والفصل الأول والرابع لسنة 2017 </t>
  </si>
  <si>
    <t xml:space="preserve">                   GDP at Basic Current and Constant prices and Per Capita for first quarter for 2018 &amp; first and fourth quarters for 2017 </t>
  </si>
  <si>
    <t>جدول (1)</t>
  </si>
  <si>
    <t xml:space="preserve">Table (1) </t>
  </si>
  <si>
    <t>المؤشرات</t>
  </si>
  <si>
    <t xml:space="preserve">الفصل الأول 2017 </t>
  </si>
  <si>
    <t xml:space="preserve">الفصل الرابع 2017 </t>
  </si>
  <si>
    <t xml:space="preserve">الفصل الأول 2018 </t>
  </si>
  <si>
    <t>معدل تغير الفصل الأول 2018 / الفصل الأول 2017</t>
  </si>
  <si>
    <t>معدل تغير الفصل الأول 2018/الفصل الرابع 2017</t>
  </si>
  <si>
    <t>Indicators</t>
  </si>
  <si>
    <t>First Quarter 2017</t>
  </si>
  <si>
    <t>Fourth Quarter 2017</t>
  </si>
  <si>
    <t>First Quarter 2018</t>
  </si>
  <si>
    <t>Change rate First Quarter 2018/First Quarter 2017</t>
  </si>
  <si>
    <t>Change rate First Quarter 2018/Foutrh Quarter 2017</t>
  </si>
  <si>
    <t xml:space="preserve">الناتج المحلي الإجمالي بالأسعار الأساسية الجارية (مليار دينار) </t>
  </si>
  <si>
    <r>
      <t>GDP at basic current prices (</t>
    </r>
    <r>
      <rPr>
        <b/>
        <sz val="12"/>
        <color indexed="8"/>
        <rFont val="Arial"/>
        <family val="2"/>
      </rPr>
      <t>Billion</t>
    </r>
    <r>
      <rPr>
        <b/>
        <sz val="12"/>
        <rFont val="Arial"/>
        <family val="2"/>
      </rPr>
      <t xml:space="preserve"> ID)</t>
    </r>
  </si>
  <si>
    <t>الناتج المحلي الإجمالي بالأسعار الأساسية الجارية (مليار دولار)</t>
  </si>
  <si>
    <t>GDP at basic current prices (Billion US $)</t>
  </si>
  <si>
    <t xml:space="preserve">متوسط نصيب الفرد من الناتج المحلي بالأسعار الجارية (الف دينار) </t>
  </si>
  <si>
    <t>GDP per capita at current prices (000 ID)</t>
  </si>
  <si>
    <t>متوسط نصيب الفرد من الناتج المحلي بالأسعار الجارية (الف دولار)</t>
  </si>
  <si>
    <t>GDP per capita at current prices (000 US $)</t>
  </si>
  <si>
    <t>الناتج المحلي الإجمالي بالأسعار الثابتة (100=2007) (مليار دينار)</t>
  </si>
  <si>
    <t>GDP at constant  prices(2007=100) (Billion ID)</t>
  </si>
  <si>
    <t>متوسط نصيب الفرد من الناتج المحلي الإجمالي بالأسعار الثابتة (100=2007) ( الف دينار)</t>
  </si>
  <si>
    <t>GDP per capita at constant prices (2007=100)  (000 ID)</t>
  </si>
  <si>
    <t>مديرية الحسابات القومية - الجهاز المركزي للإحصاء / العراق</t>
  </si>
  <si>
    <t xml:space="preserve"> </t>
  </si>
  <si>
    <t>Change Rate 1st Q 2018 / 4th Q 2017  (%)</t>
  </si>
  <si>
    <t>معدل تغير ف1  2018 / ف4 2017 (%)</t>
  </si>
  <si>
    <t>Change Rate 1st Q 2018 /1st Q 2017 (%)</t>
  </si>
  <si>
    <t>معدل تغير ف1 2018 / ف1 2017 (%)</t>
  </si>
  <si>
    <t>4 th Q 2017</t>
  </si>
  <si>
    <t>الفصل الرابع 2017</t>
  </si>
  <si>
    <t xml:space="preserve">1 st Q 2017    </t>
  </si>
  <si>
    <t>الفصل الأول 2017</t>
  </si>
  <si>
    <t>1 st Q 2018</t>
  </si>
  <si>
    <t>الفصل الأول 2018</t>
  </si>
  <si>
    <t>Total</t>
  </si>
  <si>
    <t>Other Activities</t>
  </si>
  <si>
    <t>Crude oil</t>
  </si>
  <si>
    <t xml:space="preserve">            </t>
  </si>
  <si>
    <t>المجموع</t>
  </si>
  <si>
    <t>باقي الأنشطة</t>
  </si>
  <si>
    <t>نشاط النفط الخام</t>
  </si>
  <si>
    <t xml:space="preserve">باقي الأنشطة </t>
  </si>
  <si>
    <t>GDP at constant prices (Billion ID)
(2007 = 100)</t>
  </si>
  <si>
    <t>GDP at current prices (Billion ID)</t>
  </si>
  <si>
    <t>Details</t>
  </si>
  <si>
    <t>الناتج المحلي الإجمالي بالأسعار الثابتة (مليار دينار) (2007 = 100)</t>
  </si>
  <si>
    <t>الناتج المحلي الإجمالي بالأسعار الجارية (مليار دينار)</t>
  </si>
  <si>
    <t>التفاصيل</t>
  </si>
  <si>
    <t>جدول (3)</t>
  </si>
  <si>
    <t xml:space="preserve">Gross Domestic Product at Basic Current Prices and Constant prices ( 2007=100) For the First Quarter for 2018 &amp; First and fourth Quarters for 2017 </t>
  </si>
  <si>
    <t xml:space="preserve">الناتج المحلي الإجمالي بالأسعار الأساسية الجارية والثابتة ( 2007=100) للفصل الأول لسنة 2018 والفصلين الأول والرابع لسنة 2017 </t>
  </si>
  <si>
    <t>شكل (1) الناتج المحلي الإجمالي بالأسعار الأساسية الجارية حسب مجاميع الأنشطة (السلعية، التوزيعية، الخدمية) للفصل الأول لسنة 2018 (مليار دينار)</t>
  </si>
  <si>
    <t>Services activities</t>
  </si>
  <si>
    <t>الأنشطة الخدمية</t>
  </si>
  <si>
    <t>Distribution activities</t>
  </si>
  <si>
    <t>الأنشطة التوزيعية</t>
  </si>
  <si>
    <t>Commodity activities</t>
  </si>
  <si>
    <t>الأنشطة السلعية</t>
  </si>
  <si>
    <t>Relative Share (%)</t>
  </si>
  <si>
    <t>First Quarter</t>
  </si>
  <si>
    <t>الفصل الأول</t>
  </si>
  <si>
    <t>الأنشطة الإقتصادية</t>
  </si>
  <si>
    <t>Table (4)</t>
  </si>
  <si>
    <t>جدول (4)</t>
  </si>
  <si>
    <t>Gross Domestic Product at basic current prices by Activity Groups ( Commodity, Distribution and Services) For the First Quarter for 2018 (Billion I.D)</t>
  </si>
  <si>
    <t xml:space="preserve"> الناتج المحلي الإجمالي بالأسعار الأساسية الجارية حسب مجاميع الأنشطة ( السلعية ، التوزيعية، الخدمية ) للفصل الأول لسنة 2018 (مليار دينار)</t>
  </si>
  <si>
    <t>جدول (5)</t>
  </si>
  <si>
    <t xml:space="preserve">Table (5) </t>
  </si>
  <si>
    <t>الفصول</t>
  </si>
  <si>
    <t>كمية النفط الخام المنتج (الف برميل)</t>
  </si>
  <si>
    <t>معدل التغير الفصلي (%)</t>
  </si>
  <si>
    <t>سعر البرميل (دولار)</t>
  </si>
  <si>
    <t>المعدل اليومي للتصدير (مليون برميل)</t>
  </si>
  <si>
    <t>Quarters</t>
  </si>
  <si>
    <t>Crude Oil Production (000 Barrels)</t>
  </si>
  <si>
    <t>Quarterly Change rate (%)</t>
  </si>
  <si>
    <t>Barrel Price (US$)</t>
  </si>
  <si>
    <t>*Quarterly Change rate (%)</t>
  </si>
  <si>
    <t>Average Daily Export (000000 Barrels)</t>
  </si>
  <si>
    <t>1 st Q 2017</t>
  </si>
  <si>
    <t>جدول (2): كمية النفط الخام المنتج والمعدل الفصلي لسعر البرميل ومعدل الزيادة الفصلية والمعدل اليومي للتصدير  للفصل الاول من سنة 2013 والفصلين الاول والرابع من سنة 2011</t>
  </si>
  <si>
    <t>Table (2) : Crude Oil  Production , Barrel Quarterly Average price and Quarterly Change Rate &amp;  Average Daily Export For the First Quarter 2013 &amp; First and fourth Quarters of the Year 2011</t>
  </si>
  <si>
    <t>الفصل الاول 2015</t>
  </si>
  <si>
    <t>1 st Q 2015</t>
  </si>
  <si>
    <t>الفصل الاول 2014</t>
  </si>
  <si>
    <t>-56.1</t>
  </si>
  <si>
    <t xml:space="preserve">1 st Q 2014    </t>
  </si>
  <si>
    <t>الفصل الرابع 2014</t>
  </si>
  <si>
    <t>-4.6</t>
  </si>
  <si>
    <t>-41</t>
  </si>
  <si>
    <t>4 th Q 2014</t>
  </si>
  <si>
    <t>كمية النفط الخام المنتج والمعدل الفصلي لسعر البرميل ومعدل الزيادة الفصلية والمعدل اليومي للتصدير  للفصل الأول لسنة 2018 والفصلين الأول والرابع لسنة 2017</t>
  </si>
  <si>
    <t xml:space="preserve"> Crude Oil  Production , Barrel Quarterly Average price and Quarterly Change Rate &amp;  Average Daily Export For the First Quarter for 2018 &amp; First and fourth Quarters for 2017</t>
  </si>
  <si>
    <t xml:space="preserve">1 st Q 2017   </t>
  </si>
  <si>
    <t xml:space="preserve">2018 الفصل الأول </t>
  </si>
  <si>
    <t xml:space="preserve">2017 الفصل الاول </t>
  </si>
  <si>
    <t xml:space="preserve">2017 الفصل الرابع </t>
  </si>
  <si>
    <t>المحتويات</t>
  </si>
  <si>
    <t>العنوان</t>
  </si>
  <si>
    <t>رقم الصفحة</t>
  </si>
  <si>
    <t xml:space="preserve"> المقدمة</t>
  </si>
  <si>
    <t>المنهجية</t>
  </si>
  <si>
    <t xml:space="preserve"> مفاهيم أساسية</t>
  </si>
  <si>
    <t xml:space="preserve"> تحليل النتائج</t>
  </si>
  <si>
    <t>الجداول التفصيلية</t>
  </si>
  <si>
    <t>الأشكال البيانية</t>
  </si>
  <si>
    <t>جدول (2) الناتج المحلي الإجمالي حسب الانشطة الاقتصادية بالأسعار الأساسية الجارية والثابتة (2007=100) (مليون دينار) والأهميات النسبية لكل منهما للفصل الاول لسنة 2018 (%)</t>
  </si>
  <si>
    <t>جدول (4) الناتج المحلي الإجمالي بالأسعار الأساسية الجارية حسب مجاميع الأنشطة ( السلعية ، التوزيعية، الخدمية ) للفصل الأول لسنة 2018 (مليار دينار)</t>
  </si>
  <si>
    <t xml:space="preserve">جدول (1) :  الناتج المحلي الإجمالي بالأسعار الأساسية الجارية والثابتة ومتوسط نصيب الفرد لكل منهما للفصل الأول لسنة 2018 والفصل الأول والرابع لسنة 2017 </t>
  </si>
  <si>
    <t xml:space="preserve">جدول (3) الناتج المحلي الإجمالي بالأسعار الأساسية الجارية والثابتة ( 2007=100) للفصل الأول لسنة 2018 والفصلين الأول والرابع لسنة 2017 </t>
  </si>
  <si>
    <t>جدول (5) كمية النفط الخام المنتج والمعدل الفصلي لسعر البرميل ومعدل الزيادة الفصلية والمعدل اليومي للتصدير  للفصل الأول لسنة 2018 والفصلين الأول والرابع لسنة 2017</t>
  </si>
  <si>
    <t>الشكل (2) كمية النفط الخام المنتج  للفصل الأول لسنة 2018 والفصلين الأول والرابع لسنة 2017 (ألف برميل)</t>
  </si>
  <si>
    <t>الشكل (3) المعدل الفصلي لسعر البرميل بالدولار للفصل الأول لسنة 2018 والفصل الأول والرابع لسنة 2017</t>
  </si>
  <si>
    <t>النقل والاتصالات والخزن</t>
  </si>
  <si>
    <t>ملاحظة : البيانات تشمل كميات واقيام النفط الخام المصدر من قبل الاقليم</t>
  </si>
  <si>
    <t>Table (2)</t>
  </si>
  <si>
    <t>Table(3)</t>
  </si>
</sst>
</file>

<file path=xl/styles.xml><?xml version="1.0" encoding="utf-8"?>
<styleSheet xmlns="http://schemas.openxmlformats.org/spreadsheetml/2006/main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_-* #,##0.0_-;_-* #,##0.0\-;_-* &quot;-&quot;??_-;_-@_-"/>
    <numFmt numFmtId="166" formatCode="0.0"/>
    <numFmt numFmtId="167" formatCode="0.000"/>
    <numFmt numFmtId="168" formatCode="_-* #,##0.00_-;\-* #,##0.00_-;_-* &quot;-&quot;??_-;_-@_-"/>
    <numFmt numFmtId="169" formatCode="_-* #,##0_-;_-* #,##0\-;_-* &quot;-&quot;??_-;_-@_-"/>
    <numFmt numFmtId="170" formatCode="_(* #,##0.0_);_(* \(#,##0.0\);_(* &quot;-&quot;??_);_(@_)"/>
    <numFmt numFmtId="171" formatCode="0.000000"/>
    <numFmt numFmtId="172" formatCode="_-* #,##0.0_-;\-* #,##0.0_-;_-* &quot;-&quot;?_-;_-@_-"/>
  </numFmts>
  <fonts count="22">
    <font>
      <sz val="10"/>
      <name val="Arial"/>
      <charset val="178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charset val="178"/>
    </font>
    <font>
      <b/>
      <sz val="16"/>
      <name val="Arial"/>
      <family val="2"/>
      <charset val="178"/>
    </font>
    <font>
      <b/>
      <sz val="14"/>
      <name val="Arial"/>
      <family val="2"/>
      <charset val="178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</font>
    <font>
      <b/>
      <sz val="11"/>
      <name val="Arial"/>
      <family val="2"/>
      <charset val="178"/>
    </font>
    <font>
      <b/>
      <sz val="11"/>
      <name val="Arial"/>
      <family val="2"/>
    </font>
    <font>
      <sz val="10"/>
      <name val="Arial"/>
    </font>
    <font>
      <sz val="14"/>
      <name val="Arial"/>
      <family val="2"/>
    </font>
    <font>
      <b/>
      <sz val="9"/>
      <name val="Arial"/>
      <family val="2"/>
      <charset val="178"/>
    </font>
    <font>
      <b/>
      <sz val="16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8" fillId="0" borderId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0" fontId="17" fillId="0" borderId="0"/>
    <xf numFmtId="0" fontId="9" fillId="0" borderId="0"/>
    <xf numFmtId="165" fontId="9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left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left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2" fontId="3" fillId="0" borderId="12" xfId="1" applyNumberFormat="1" applyFont="1" applyFill="1" applyBorder="1" applyAlignment="1">
      <alignment horizontal="left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2" fontId="3" fillId="0" borderId="17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166" fontId="3" fillId="2" borderId="12" xfId="1" applyNumberFormat="1" applyFont="1" applyFill="1" applyBorder="1" applyAlignment="1">
      <alignment horizontal="center" vertical="center" wrapText="1"/>
    </xf>
    <xf numFmtId="166" fontId="3" fillId="3" borderId="22" xfId="1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5" fillId="0" borderId="7" xfId="7" applyFont="1" applyBorder="1" applyAlignment="1">
      <alignment horizontal="right" vertical="center" wrapText="1"/>
    </xf>
    <xf numFmtId="165" fontId="3" fillId="0" borderId="8" xfId="9" applyNumberFormat="1" applyFont="1" applyBorder="1" applyAlignment="1">
      <alignment horizontal="left" vertical="center" wrapText="1"/>
    </xf>
    <xf numFmtId="0" fontId="5" fillId="0" borderId="9" xfId="7" applyFont="1" applyFill="1" applyBorder="1" applyAlignment="1">
      <alignment horizontal="left" vertical="center" wrapText="1"/>
    </xf>
    <xf numFmtId="166" fontId="5" fillId="0" borderId="11" xfId="7" applyNumberFormat="1" applyFont="1" applyFill="1" applyBorder="1" applyAlignment="1">
      <alignment horizontal="right" vertical="center" wrapText="1"/>
    </xf>
    <xf numFmtId="165" fontId="3" fillId="0" borderId="12" xfId="9" applyNumberFormat="1" applyFont="1" applyFill="1" applyBorder="1" applyAlignment="1">
      <alignment horizontal="left" vertical="center" wrapText="1"/>
    </xf>
    <xf numFmtId="166" fontId="5" fillId="0" borderId="13" xfId="7" applyNumberFormat="1" applyFont="1" applyFill="1" applyBorder="1" applyAlignment="1">
      <alignment horizontal="left" vertical="center" wrapText="1"/>
    </xf>
    <xf numFmtId="166" fontId="5" fillId="0" borderId="11" xfId="7" applyNumberFormat="1" applyFont="1" applyBorder="1" applyAlignment="1">
      <alignment horizontal="right" vertical="center" wrapText="1"/>
    </xf>
    <xf numFmtId="165" fontId="3" fillId="0" borderId="12" xfId="9" applyNumberFormat="1" applyFont="1" applyBorder="1" applyAlignment="1">
      <alignment horizontal="left" vertical="center" wrapText="1"/>
    </xf>
    <xf numFmtId="166" fontId="5" fillId="0" borderId="13" xfId="7" applyNumberFormat="1" applyFont="1" applyBorder="1" applyAlignment="1">
      <alignment horizontal="left" vertical="center" wrapText="1"/>
    </xf>
    <xf numFmtId="0" fontId="5" fillId="0" borderId="16" xfId="7" applyFont="1" applyBorder="1" applyAlignment="1">
      <alignment horizontal="right" vertical="center" wrapText="1"/>
    </xf>
    <xf numFmtId="165" fontId="3" fillId="0" borderId="17" xfId="9" applyNumberFormat="1" applyFont="1" applyBorder="1" applyAlignment="1">
      <alignment horizontal="left" vertical="center" wrapText="1"/>
    </xf>
    <xf numFmtId="0" fontId="5" fillId="0" borderId="18" xfId="7" applyFont="1" applyFill="1" applyBorder="1" applyAlignment="1">
      <alignment horizontal="left" vertical="center" wrapText="1"/>
    </xf>
    <xf numFmtId="165" fontId="3" fillId="0" borderId="22" xfId="9" applyNumberFormat="1" applyFont="1" applyFill="1" applyBorder="1" applyAlignment="1">
      <alignment horizontal="left" vertical="center" wrapText="1"/>
    </xf>
    <xf numFmtId="167" fontId="3" fillId="0" borderId="0" xfId="1" applyNumberFormat="1" applyFont="1" applyAlignment="1">
      <alignment horizontal="center" vertical="center" wrapText="1"/>
    </xf>
    <xf numFmtId="164" fontId="3" fillId="0" borderId="19" xfId="9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textRotation="9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5" fillId="0" borderId="1" xfId="10" applyFont="1" applyBorder="1" applyAlignment="1">
      <alignment horizontal="right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0" xfId="10" applyFont="1" applyBorder="1" applyAlignment="1">
      <alignment horizontal="center" vertical="center" wrapText="1"/>
    </xf>
    <xf numFmtId="0" fontId="5" fillId="0" borderId="0" xfId="1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8" fontId="0" fillId="0" borderId="0" xfId="0" applyNumberFormat="1"/>
    <xf numFmtId="0" fontId="3" fillId="0" borderId="15" xfId="0" applyFont="1" applyFill="1" applyBorder="1" applyAlignment="1">
      <alignment horizontal="right" vertical="center" wrapText="1"/>
    </xf>
    <xf numFmtId="169" fontId="3" fillId="0" borderId="15" xfId="11" applyNumberFormat="1" applyFont="1" applyFill="1" applyBorder="1" applyAlignment="1">
      <alignment horizontal="right" vertical="center" wrapText="1"/>
    </xf>
    <xf numFmtId="165" fontId="3" fillId="0" borderId="15" xfId="11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center" vertical="center"/>
    </xf>
    <xf numFmtId="0" fontId="3" fillId="0" borderId="6" xfId="10" applyFont="1" applyBorder="1" applyAlignment="1">
      <alignment horizontal="left" vertical="center" wrapText="1"/>
    </xf>
    <xf numFmtId="168" fontId="0" fillId="0" borderId="0" xfId="0" applyNumberFormat="1" applyAlignment="1">
      <alignment horizontal="left"/>
    </xf>
    <xf numFmtId="0" fontId="3" fillId="0" borderId="6" xfId="10" applyFont="1" applyFill="1" applyBorder="1" applyAlignment="1">
      <alignment horizontal="center" vertical="center" wrapText="1"/>
    </xf>
    <xf numFmtId="165" fontId="3" fillId="0" borderId="15" xfId="11" applyNumberFormat="1" applyFont="1" applyFill="1" applyBorder="1" applyAlignment="1">
      <alignment horizontal="right" vertical="center" wrapText="1"/>
    </xf>
    <xf numFmtId="166" fontId="3" fillId="0" borderId="15" xfId="0" applyNumberFormat="1" applyFont="1" applyFill="1" applyBorder="1" applyAlignment="1">
      <alignment horizontal="center" vertical="center" wrapText="1"/>
    </xf>
    <xf numFmtId="0" fontId="3" fillId="0" borderId="15" xfId="10" applyFont="1" applyBorder="1" applyAlignment="1">
      <alignment horizontal="left" vertical="center" wrapText="1"/>
    </xf>
    <xf numFmtId="170" fontId="0" fillId="0" borderId="0" xfId="0" applyNumberFormat="1"/>
    <xf numFmtId="166" fontId="0" fillId="0" borderId="0" xfId="0" applyNumberFormat="1"/>
    <xf numFmtId="0" fontId="3" fillId="0" borderId="15" xfId="10" applyFont="1" applyFill="1" applyBorder="1" applyAlignment="1">
      <alignment horizontal="center" vertical="center" wrapText="1"/>
    </xf>
    <xf numFmtId="0" fontId="3" fillId="0" borderId="15" xfId="10" applyFont="1" applyFill="1" applyBorder="1" applyAlignment="1">
      <alignment horizontal="left" vertical="center" wrapText="1"/>
    </xf>
    <xf numFmtId="170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Border="1"/>
    <xf numFmtId="166" fontId="3" fillId="0" borderId="15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0" fontId="3" fillId="0" borderId="23" xfId="1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right" vertical="center" wrapText="1"/>
    </xf>
    <xf numFmtId="165" fontId="3" fillId="0" borderId="20" xfId="11" applyNumberFormat="1" applyFont="1" applyFill="1" applyBorder="1" applyAlignment="1">
      <alignment horizontal="right" vertical="center" wrapText="1"/>
    </xf>
    <xf numFmtId="166" fontId="3" fillId="0" borderId="20" xfId="0" applyNumberFormat="1" applyFont="1" applyFill="1" applyBorder="1" applyAlignment="1">
      <alignment horizontal="center" vertical="center" wrapText="1"/>
    </xf>
    <xf numFmtId="0" fontId="3" fillId="0" borderId="20" xfId="1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43" fontId="3" fillId="4" borderId="0" xfId="0" applyNumberFormat="1" applyFont="1" applyFill="1" applyBorder="1" applyAlignment="1">
      <alignment horizontal="center" vertical="center" wrapText="1"/>
    </xf>
    <xf numFmtId="168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Border="1" applyAlignment="1">
      <alignment vertical="center"/>
    </xf>
    <xf numFmtId="166" fontId="0" fillId="0" borderId="0" xfId="0" applyNumberFormat="1" applyBorder="1"/>
    <xf numFmtId="0" fontId="7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1" fillId="0" borderId="0" xfId="0" applyNumberFormat="1" applyFont="1" applyBorder="1"/>
    <xf numFmtId="171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textRotation="90"/>
    </xf>
    <xf numFmtId="166" fontId="5" fillId="0" borderId="0" xfId="0" applyNumberFormat="1" applyFont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left" vertical="center" wrapText="1"/>
    </xf>
    <xf numFmtId="166" fontId="3" fillId="0" borderId="26" xfId="0" applyNumberFormat="1" applyFont="1" applyFill="1" applyBorder="1" applyAlignment="1">
      <alignment vertical="center" wrapText="1"/>
    </xf>
    <xf numFmtId="166" fontId="3" fillId="0" borderId="17" xfId="0" applyNumberFormat="1" applyFont="1" applyFill="1" applyBorder="1" applyAlignment="1">
      <alignment vertical="center" wrapText="1"/>
    </xf>
    <xf numFmtId="166" fontId="3" fillId="0" borderId="27" xfId="0" applyNumberFormat="1" applyFont="1" applyFill="1" applyBorder="1" applyAlignment="1">
      <alignment vertical="center" wrapText="1"/>
    </xf>
    <xf numFmtId="166" fontId="5" fillId="0" borderId="29" xfId="0" applyNumberFormat="1" applyFont="1" applyBorder="1" applyAlignment="1">
      <alignment horizontal="left" vertical="center" wrapText="1"/>
    </xf>
    <xf numFmtId="166" fontId="3" fillId="0" borderId="30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31" xfId="0" applyNumberFormat="1" applyFont="1" applyBorder="1" applyAlignment="1">
      <alignment vertical="center"/>
    </xf>
    <xf numFmtId="165" fontId="5" fillId="0" borderId="30" xfId="13" applyNumberFormat="1" applyFont="1" applyBorder="1" applyAlignment="1">
      <alignment horizontal="left" vertical="center" wrapText="1"/>
    </xf>
    <xf numFmtId="165" fontId="5" fillId="0" borderId="12" xfId="13" applyNumberFormat="1" applyFont="1" applyBorder="1" applyAlignment="1">
      <alignment horizontal="left" vertical="center"/>
    </xf>
    <xf numFmtId="165" fontId="5" fillId="0" borderId="11" xfId="13" applyNumberFormat="1" applyFont="1" applyBorder="1" applyAlignment="1">
      <alignment horizontal="left" vertical="center" wrapText="1"/>
    </xf>
    <xf numFmtId="165" fontId="5" fillId="0" borderId="30" xfId="13" applyNumberFormat="1" applyFont="1" applyBorder="1" applyAlignment="1">
      <alignment horizontal="center" vertical="center" wrapText="1"/>
    </xf>
    <xf numFmtId="165" fontId="5" fillId="0" borderId="12" xfId="13" applyNumberFormat="1" applyFont="1" applyBorder="1" applyAlignment="1">
      <alignment horizontal="center" vertical="center" wrapText="1"/>
    </xf>
    <xf numFmtId="165" fontId="5" fillId="0" borderId="31" xfId="13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left" vertical="center" wrapText="1"/>
    </xf>
    <xf numFmtId="165" fontId="5" fillId="0" borderId="34" xfId="13" applyNumberFormat="1" applyFont="1" applyBorder="1" applyAlignment="1">
      <alignment horizontal="right" vertical="center"/>
    </xf>
    <xf numFmtId="165" fontId="5" fillId="0" borderId="19" xfId="13" applyNumberFormat="1" applyFont="1" applyBorder="1" applyAlignment="1">
      <alignment horizontal="left" vertical="center"/>
    </xf>
    <xf numFmtId="165" fontId="5" fillId="0" borderId="7" xfId="13" applyNumberFormat="1" applyFont="1" applyBorder="1" applyAlignment="1">
      <alignment horizontal="left" vertical="center"/>
    </xf>
    <xf numFmtId="165" fontId="14" fillId="0" borderId="34" xfId="13" applyNumberFormat="1" applyFont="1" applyFill="1" applyBorder="1" applyAlignment="1">
      <alignment horizontal="center" vertical="center" wrapText="1"/>
    </xf>
    <xf numFmtId="165" fontId="5" fillId="0" borderId="19" xfId="13" applyNumberFormat="1" applyFont="1" applyBorder="1" applyAlignment="1">
      <alignment horizontal="center" vertical="center"/>
    </xf>
    <xf numFmtId="165" fontId="14" fillId="0" borderId="35" xfId="13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top" textRotation="90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55" xfId="0" applyBorder="1"/>
    <xf numFmtId="0" fontId="3" fillId="0" borderId="55" xfId="0" applyFont="1" applyBorder="1" applyAlignment="1">
      <alignment horizontal="right" vertical="top" wrapText="1"/>
    </xf>
    <xf numFmtId="0" fontId="2" fillId="0" borderId="5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right" vertical="center" wrapText="1"/>
    </xf>
    <xf numFmtId="168" fontId="14" fillId="0" borderId="0" xfId="14" applyNumberFormat="1" applyFont="1" applyAlignment="1">
      <alignment horizontal="center" vertical="center" wrapText="1"/>
    </xf>
    <xf numFmtId="165" fontId="14" fillId="0" borderId="0" xfId="14" applyNumberFormat="1" applyFont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1" fontId="14" fillId="0" borderId="17" xfId="14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right" vertical="center" wrapText="1"/>
    </xf>
    <xf numFmtId="172" fontId="14" fillId="0" borderId="0" xfId="14" applyNumberFormat="1" applyFont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1" fontId="14" fillId="0" borderId="12" xfId="14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6" fontId="14" fillId="0" borderId="57" xfId="14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2" fontId="16" fillId="0" borderId="5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50" xfId="15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 readingOrder="2"/>
    </xf>
    <xf numFmtId="0" fontId="16" fillId="0" borderId="58" xfId="15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1" fontId="14" fillId="0" borderId="60" xfId="14" applyNumberFormat="1" applyFont="1" applyBorder="1" applyAlignment="1">
      <alignment horizontal="center" vertical="center" wrapText="1"/>
    </xf>
    <xf numFmtId="0" fontId="3" fillId="5" borderId="60" xfId="0" applyFont="1" applyFill="1" applyBorder="1" applyAlignment="1">
      <alignment vertical="center" wrapText="1"/>
    </xf>
    <xf numFmtId="166" fontId="3" fillId="0" borderId="61" xfId="15" applyNumberFormat="1" applyFont="1" applyBorder="1" applyAlignment="1">
      <alignment horizontal="center" vertical="center" wrapText="1"/>
    </xf>
    <xf numFmtId="0" fontId="3" fillId="5" borderId="59" xfId="0" applyFont="1" applyFill="1" applyBorder="1" applyAlignment="1">
      <alignment vertical="center" wrapText="1"/>
    </xf>
    <xf numFmtId="166" fontId="5" fillId="0" borderId="59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" fontId="14" fillId="0" borderId="61" xfId="14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61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" fontId="14" fillId="0" borderId="62" xfId="14" applyNumberFormat="1" applyFont="1" applyBorder="1" applyAlignment="1">
      <alignment horizontal="center" vertical="center" wrapText="1"/>
    </xf>
    <xf numFmtId="166" fontId="3" fillId="0" borderId="62" xfId="0" applyNumberFormat="1" applyFont="1" applyBorder="1" applyAlignment="1">
      <alignment horizontal="center" vertical="center"/>
    </xf>
    <xf numFmtId="166" fontId="3" fillId="0" borderId="1" xfId="15" applyNumberFormat="1" applyFont="1" applyBorder="1" applyAlignment="1">
      <alignment horizontal="center" vertical="center" wrapText="1"/>
    </xf>
    <xf numFmtId="166" fontId="5" fillId="0" borderId="62" xfId="0" applyNumberFormat="1" applyFont="1" applyBorder="1" applyAlignment="1">
      <alignment horizontal="center" vertical="center"/>
    </xf>
    <xf numFmtId="166" fontId="3" fillId="0" borderId="62" xfId="15" applyNumberFormat="1" applyFont="1" applyBorder="1" applyAlignment="1">
      <alignment horizontal="center" vertical="center" wrapText="1"/>
    </xf>
    <xf numFmtId="166" fontId="5" fillId="0" borderId="6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textRotation="90"/>
    </xf>
    <xf numFmtId="0" fontId="16" fillId="0" borderId="61" xfId="15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169" fontId="3" fillId="0" borderId="61" xfId="16" applyNumberFormat="1" applyFont="1" applyBorder="1" applyAlignment="1">
      <alignment vertical="center" wrapText="1"/>
    </xf>
    <xf numFmtId="49" fontId="3" fillId="0" borderId="62" xfId="15" applyNumberFormat="1" applyFont="1" applyFill="1" applyBorder="1" applyAlignment="1">
      <alignment horizontal="center" vertical="center" wrapText="1"/>
    </xf>
    <xf numFmtId="166" fontId="3" fillId="0" borderId="61" xfId="15" applyNumberFormat="1" applyFont="1" applyBorder="1" applyAlignment="1">
      <alignment vertical="center" wrapText="1"/>
    </xf>
    <xf numFmtId="0" fontId="3" fillId="5" borderId="61" xfId="0" applyFont="1" applyFill="1" applyBorder="1" applyAlignment="1">
      <alignment horizontal="center" vertical="center" wrapText="1"/>
    </xf>
    <xf numFmtId="166" fontId="16" fillId="0" borderId="61" xfId="0" applyNumberFormat="1" applyFont="1" applyBorder="1" applyAlignment="1">
      <alignment horizontal="center" vertical="center" wrapText="1"/>
    </xf>
    <xf numFmtId="2" fontId="16" fillId="0" borderId="61" xfId="0" applyNumberFormat="1" applyFont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0" fontId="3" fillId="0" borderId="61" xfId="15" applyFont="1" applyBorder="1" applyAlignment="1">
      <alignment horizontal="center" vertical="center" wrapText="1"/>
    </xf>
    <xf numFmtId="166" fontId="3" fillId="0" borderId="55" xfId="15" applyNumberFormat="1" applyFont="1" applyFill="1" applyBorder="1" applyAlignment="1">
      <alignment horizontal="center" vertical="center" wrapText="1"/>
    </xf>
    <xf numFmtId="2" fontId="3" fillId="0" borderId="61" xfId="15" applyNumberFormat="1" applyFont="1" applyBorder="1" applyAlignment="1">
      <alignment horizontal="center" vertical="center" wrapText="1"/>
    </xf>
    <xf numFmtId="49" fontId="3" fillId="0" borderId="61" xfId="15" applyNumberFormat="1" applyFont="1" applyFill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2" fontId="3" fillId="0" borderId="1" xfId="15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63" xfId="0" applyFont="1" applyBorder="1" applyAlignment="1">
      <alignment vertical="top"/>
    </xf>
    <xf numFmtId="43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64" xfId="0" applyFont="1" applyBorder="1" applyAlignment="1">
      <alignment horizontal="right" vertical="center" wrapText="1"/>
    </xf>
    <xf numFmtId="0" fontId="2" fillId="0" borderId="6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64" xfId="0" applyFont="1" applyBorder="1" applyAlignment="1">
      <alignment horizontal="right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right" vertical="center" wrapText="1"/>
    </xf>
    <xf numFmtId="0" fontId="3" fillId="0" borderId="6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90"/>
    </xf>
    <xf numFmtId="0" fontId="7" fillId="0" borderId="1" xfId="0" applyFont="1" applyBorder="1" applyAlignment="1">
      <alignment horizontal="center" vertical="top" textRotation="90"/>
    </xf>
    <xf numFmtId="1" fontId="0" fillId="0" borderId="0" xfId="0" applyNumberForma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10" applyFont="1" applyFill="1" applyBorder="1" applyAlignment="1">
      <alignment horizontal="center" vertical="center" wrapText="1"/>
    </xf>
    <xf numFmtId="0" fontId="11" fillId="0" borderId="0" xfId="1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0" borderId="4" xfId="7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9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48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 readingOrder="2"/>
    </xf>
    <xf numFmtId="0" fontId="1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</cellXfs>
  <cellStyles count="17">
    <cellStyle name="Comma 2" xfId="9"/>
    <cellStyle name="Comma 3" xfId="11"/>
    <cellStyle name="Comma 4" xfId="13"/>
    <cellStyle name="Comma 5" xfId="16"/>
    <cellStyle name="Normal" xfId="0" builtinId="0"/>
    <cellStyle name="Normal 2" xfId="2"/>
    <cellStyle name="Normal 3" xfId="8"/>
    <cellStyle name="Normal 6" xfId="12"/>
    <cellStyle name="Normal_2008الناتج بالمليون" xfId="10"/>
    <cellStyle name="Normal_GDP 3ed Q 2009" xfId="15"/>
    <cellStyle name="Normal_Sheet1 2" xfId="7"/>
    <cellStyle name="Normal_جديد" xfId="1"/>
    <cellStyle name="Normal_جديد 2" xfId="14"/>
    <cellStyle name="عملة [0]_تعاون انعام66" xfId="3"/>
    <cellStyle name="عملة_تعاون انعام66" xfId="4"/>
    <cellStyle name="فاصلة [0]_تعاون انعام66" xfId="5"/>
    <cellStyle name="فاصلة_تعاون انعام6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tx>
        <c:rich>
          <a:bodyPr/>
          <a:lstStyle/>
          <a:p>
            <a:pPr>
              <a:defRPr/>
            </a:pPr>
            <a:r>
              <a:rPr lang="ar-SA" sz="1200"/>
              <a:t>شكل (1) الناتج المحلي الاجمالي بالاسعار الاساسية الجارية حسب مجاميع الانشطة (السلعية ، التوزيعية ، الخدمية) للفصل الاول لسنة 2018 (مليار دينار)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dLbl>
              <c:idx val="2"/>
              <c:layout/>
              <c:showVal val="1"/>
              <c:showSerName val="1"/>
            </c:dLbl>
            <c:delete val="1"/>
          </c:dLbls>
          <c:cat>
            <c:strRef>
              <c:f>'جدول 4'!$A$6:$A$8</c:f>
              <c:strCache>
                <c:ptCount val="3"/>
                <c:pt idx="0">
                  <c:v>الأنشطة السلعية</c:v>
                </c:pt>
                <c:pt idx="1">
                  <c:v>الأنشطة التوزيعية</c:v>
                </c:pt>
                <c:pt idx="2">
                  <c:v>الأنشطة الخدمية</c:v>
                </c:pt>
              </c:strCache>
            </c:strRef>
          </c:cat>
          <c:val>
            <c:numRef>
              <c:f>'جدول 4'!$B$6:$B$8</c:f>
              <c:numCache>
                <c:formatCode>0</c:formatCode>
                <c:ptCount val="3"/>
                <c:pt idx="0">
                  <c:v>32088.310300000001</c:v>
                </c:pt>
                <c:pt idx="1">
                  <c:v>11832.867</c:v>
                </c:pt>
                <c:pt idx="2">
                  <c:v>13782.420699999999</c:v>
                </c:pt>
              </c:numCache>
            </c:numRef>
          </c:val>
        </c:ser>
        <c:dLbls>
          <c:showVal val="1"/>
        </c:dLbls>
        <c:axId val="86046976"/>
        <c:axId val="85917696"/>
      </c:barChart>
      <c:catAx>
        <c:axId val="860469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85917696"/>
        <c:crosses val="autoZero"/>
        <c:auto val="1"/>
        <c:lblAlgn val="ctr"/>
        <c:lblOffset val="100"/>
        <c:tickLblSkip val="1"/>
        <c:tickMarkSkip val="1"/>
      </c:catAx>
      <c:valAx>
        <c:axId val="85917696"/>
        <c:scaling>
          <c:orientation val="minMax"/>
        </c:scaling>
        <c:axPos val="l"/>
        <c:majorGridlines/>
        <c:numFmt formatCode="0" sourceLinked="1"/>
        <c:maj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86046976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1188" r="0.7500000000000118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/>
              <a:t>كمية انتاج النفط الخام (الف برميل)</a:t>
            </a:r>
          </a:p>
        </c:rich>
      </c:tx>
      <c:layout>
        <c:manualLayout>
          <c:xMode val="edge"/>
          <c:yMode val="edge"/>
          <c:x val="0.33572710951526791"/>
          <c:y val="3.4985472544461452E-2"/>
        </c:manualLayout>
      </c:layout>
      <c:spPr>
        <a:noFill/>
        <a:ln w="25400">
          <a:noFill/>
        </a:ln>
      </c:spPr>
    </c:title>
    <c:view3D>
      <c:rotX val="3"/>
      <c:hPercent val="100"/>
      <c:rotY val="16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"/>
          <c:y val="9.2559649556000767E-2"/>
          <c:w val="0.89587073608619361"/>
          <c:h val="0.78134222015963828"/>
        </c:manualLayout>
      </c:layout>
      <c:bar3DChart>
        <c:barDir val="col"/>
        <c:grouping val="stacked"/>
        <c:ser>
          <c:idx val="0"/>
          <c:order val="0"/>
          <c:tx>
            <c:strRef>
              <c:f>'رسم النفط '!$E$4</c:f>
              <c:strCache>
                <c:ptCount val="1"/>
                <c:pt idx="0">
                  <c:v>كمية النفط الخام المنتج (الف برميل)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'رسم النفط '!$D$6:$D$7</c:f>
              <c:strCache>
                <c:ptCount val="2"/>
                <c:pt idx="0">
                  <c:v>الفصل الأول 2018</c:v>
                </c:pt>
                <c:pt idx="1">
                  <c:v>الفصل الأول 2017</c:v>
                </c:pt>
              </c:strCache>
            </c:strRef>
          </c:cat>
          <c:val>
            <c:numRef>
              <c:f>'رسم النفط '!$E$6:$E$7</c:f>
              <c:numCache>
                <c:formatCode>0</c:formatCode>
                <c:ptCount val="2"/>
                <c:pt idx="0">
                  <c:v>392409</c:v>
                </c:pt>
                <c:pt idx="1">
                  <c:v>381269</c:v>
                </c:pt>
              </c:numCache>
            </c:numRef>
          </c:val>
        </c:ser>
        <c:shape val="cone"/>
        <c:axId val="85970944"/>
        <c:axId val="85972480"/>
        <c:axId val="0"/>
      </c:bar3DChart>
      <c:catAx>
        <c:axId val="85970944"/>
        <c:scaling>
          <c:orientation val="maxMin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724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5972480"/>
        <c:scaling>
          <c:orientation val="minMax"/>
          <c:max val="200000"/>
          <c:min val="140000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70944"/>
        <c:crosses val="autoZero"/>
        <c:crossBetween val="between"/>
        <c:majorUnit val="10000"/>
        <c:minorUnit val="2000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99" r="0.75000000000001199" t="1" header="0.5" footer="0.5"/>
    <c:pageSetup paperSize="9" orientation="landscape" horizontalDpi="200" verticalDpi="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9"/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 (2) كمية النفط الخام المنتج للفصل الاول لسنة 2018 والفصلين الاول والرابع لسنة 2017 (الف برميل)</a:t>
            </a:r>
            <a:endParaRPr lang="en-US" sz="12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'رسم النفط  (2)'!$B$5:$B$7</c:f>
              <c:strCache>
                <c:ptCount val="3"/>
                <c:pt idx="0">
                  <c:v>2017 الفصل الاول </c:v>
                </c:pt>
                <c:pt idx="1">
                  <c:v>2017 الفصل الرابع </c:v>
                </c:pt>
                <c:pt idx="2">
                  <c:v>2018 الفصل الأول </c:v>
                </c:pt>
              </c:strCache>
            </c:strRef>
          </c:cat>
          <c:val>
            <c:numRef>
              <c:f>'رسم النفط  (2)'!$C$5:$C$7</c:f>
              <c:numCache>
                <c:formatCode>0</c:formatCode>
                <c:ptCount val="3"/>
                <c:pt idx="0">
                  <c:v>381269</c:v>
                </c:pt>
                <c:pt idx="1">
                  <c:v>404625</c:v>
                </c:pt>
                <c:pt idx="2" formatCode="_-* #,##0_-;_-* #,##0\-;_-* &quot;-&quot;??_-;_-@_-">
                  <c:v>392409</c:v>
                </c:pt>
              </c:numCache>
            </c:numRef>
          </c:val>
        </c:ser>
        <c:axId val="86619264"/>
        <c:axId val="86620800"/>
      </c:barChart>
      <c:catAx>
        <c:axId val="866192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620800"/>
        <c:crosses val="autoZero"/>
        <c:auto val="1"/>
        <c:lblAlgn val="ctr"/>
        <c:lblOffset val="100"/>
      </c:catAx>
      <c:valAx>
        <c:axId val="86620800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619264"/>
        <c:crosses val="autoZero"/>
        <c:crossBetween val="between"/>
      </c:valAx>
    </c:plotArea>
    <c:plotVisOnly val="1"/>
    <c:dispBlanksAs val="gap"/>
  </c:chart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9"/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</a:t>
            </a:r>
            <a:r>
              <a:rPr lang="ar-SA" sz="1200" baseline="0"/>
              <a:t> (3) : المعدل الفصلي لسعر البرميل بالدولار للفصل الاول لسنة 2018 والفصل الاول والرابع لسنة 2017</a:t>
            </a:r>
            <a:endParaRPr lang="en-US" sz="12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dLbl>
              <c:idx val="2"/>
              <c:layout/>
              <c:showVal val="1"/>
              <c:showSerName val="1"/>
            </c:dLbl>
            <c:delete val="1"/>
          </c:dLbls>
          <c:cat>
            <c:strRef>
              <c:f>'رسم النفط  (2)'!$B$5:$B$7</c:f>
              <c:strCache>
                <c:ptCount val="3"/>
                <c:pt idx="0">
                  <c:v>2017 الفصل الاول </c:v>
                </c:pt>
                <c:pt idx="1">
                  <c:v>2017 الفصل الرابع </c:v>
                </c:pt>
                <c:pt idx="2">
                  <c:v>2018 الفصل الأول </c:v>
                </c:pt>
              </c:strCache>
            </c:strRef>
          </c:cat>
          <c:val>
            <c:numRef>
              <c:f>'رسم النفط  (2)'!$E$5:$E$7</c:f>
              <c:numCache>
                <c:formatCode>0.0</c:formatCode>
                <c:ptCount val="3"/>
                <c:pt idx="0">
                  <c:v>48.3</c:v>
                </c:pt>
                <c:pt idx="1">
                  <c:v>56.8</c:v>
                </c:pt>
                <c:pt idx="2">
                  <c:v>59.5</c:v>
                </c:pt>
              </c:numCache>
            </c:numRef>
          </c:val>
        </c:ser>
        <c:axId val="86636800"/>
        <c:axId val="86708224"/>
      </c:barChart>
      <c:catAx>
        <c:axId val="866368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708224"/>
        <c:crosses val="autoZero"/>
        <c:auto val="1"/>
        <c:lblAlgn val="ctr"/>
        <c:lblOffset val="100"/>
      </c:catAx>
      <c:valAx>
        <c:axId val="8670822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636800"/>
        <c:crosses val="autoZero"/>
        <c:crossBetween val="between"/>
      </c:valAx>
    </c:plotArea>
    <c:plotVisOnly val="1"/>
    <c:dispBlanksAs val="gap"/>
  </c:chart>
  <c:printSettings>
    <c:headerFooter/>
    <c:pageMargins b="0.75000000000000877" l="0.70000000000000062" r="0.70000000000000062" t="0.750000000000008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14</xdr:row>
      <xdr:rowOff>28575</xdr:rowOff>
    </xdr:from>
    <xdr:to>
      <xdr:col>3</xdr:col>
      <xdr:colOff>2019300</xdr:colOff>
      <xdr:row>33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11</xdr:row>
      <xdr:rowOff>0</xdr:rowOff>
    </xdr:from>
    <xdr:to>
      <xdr:col>22</xdr:col>
      <xdr:colOff>361950</xdr:colOff>
      <xdr:row>27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404813</xdr:colOff>
      <xdr:row>9</xdr:row>
      <xdr:rowOff>95251</xdr:rowOff>
    </xdr:from>
    <xdr:to>
      <xdr:col>7</xdr:col>
      <xdr:colOff>468313</xdr:colOff>
      <xdr:row>26</xdr:row>
      <xdr:rowOff>23814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277814</xdr:colOff>
      <xdr:row>28</xdr:row>
      <xdr:rowOff>0</xdr:rowOff>
    </xdr:from>
    <xdr:to>
      <xdr:col>7</xdr:col>
      <xdr:colOff>571500</xdr:colOff>
      <xdr:row>44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2:B20"/>
  <sheetViews>
    <sheetView rightToLeft="1" view="pageBreakPreview" zoomScaleSheetLayoutView="100" workbookViewId="0">
      <selection activeCell="I14" sqref="I14"/>
    </sheetView>
  </sheetViews>
  <sheetFormatPr defaultRowHeight="15.75"/>
  <cols>
    <col min="1" max="1" width="94.140625" style="227" customWidth="1"/>
    <col min="2" max="2" width="13.140625" style="227" customWidth="1"/>
    <col min="3" max="3" width="18.28515625" style="227" customWidth="1"/>
    <col min="4" max="16384" width="9.140625" style="227"/>
  </cols>
  <sheetData>
    <row r="2" spans="1:2" ht="20.25">
      <c r="A2" s="249" t="s">
        <v>164</v>
      </c>
      <c r="B2" s="249"/>
    </row>
    <row r="3" spans="1:2" ht="30.75" customHeight="1" thickBot="1">
      <c r="A3" s="228"/>
      <c r="B3" s="228"/>
    </row>
    <row r="4" spans="1:2" ht="27" customHeight="1" thickTop="1">
      <c r="A4" s="229" t="s">
        <v>165</v>
      </c>
      <c r="B4" s="230" t="s">
        <v>166</v>
      </c>
    </row>
    <row r="5" spans="1:2" ht="27" customHeight="1">
      <c r="A5" s="231" t="s">
        <v>167</v>
      </c>
      <c r="B5" s="232">
        <v>1</v>
      </c>
    </row>
    <row r="6" spans="1:2" ht="27" customHeight="1">
      <c r="A6" s="231" t="s">
        <v>168</v>
      </c>
      <c r="B6" s="232">
        <v>1</v>
      </c>
    </row>
    <row r="7" spans="1:2" ht="27" customHeight="1">
      <c r="A7" s="231" t="s">
        <v>169</v>
      </c>
      <c r="B7" s="232">
        <v>2</v>
      </c>
    </row>
    <row r="8" spans="1:2" ht="27" customHeight="1" thickBot="1">
      <c r="A8" s="233" t="s">
        <v>170</v>
      </c>
      <c r="B8" s="234">
        <v>3</v>
      </c>
    </row>
    <row r="9" spans="1:2" ht="50.25" customHeight="1" thickBot="1">
      <c r="A9" s="235" t="s">
        <v>171</v>
      </c>
      <c r="B9" s="198"/>
    </row>
    <row r="10" spans="1:2" ht="38.25" customHeight="1" thickTop="1">
      <c r="A10" s="236" t="s">
        <v>175</v>
      </c>
      <c r="B10" s="237">
        <v>5</v>
      </c>
    </row>
    <row r="11" spans="1:2" ht="56.25" customHeight="1">
      <c r="A11" s="231" t="s">
        <v>173</v>
      </c>
      <c r="B11" s="232">
        <v>6</v>
      </c>
    </row>
    <row r="12" spans="1:2" ht="48" customHeight="1">
      <c r="A12" s="231" t="s">
        <v>176</v>
      </c>
      <c r="B12" s="232">
        <v>7</v>
      </c>
    </row>
    <row r="13" spans="1:2" ht="42.75" customHeight="1">
      <c r="A13" s="231" t="s">
        <v>174</v>
      </c>
      <c r="B13" s="232">
        <v>8</v>
      </c>
    </row>
    <row r="14" spans="1:2" ht="56.25" customHeight="1" thickBot="1">
      <c r="A14" s="233" t="s">
        <v>177</v>
      </c>
      <c r="B14" s="234">
        <v>9</v>
      </c>
    </row>
    <row r="15" spans="1:2" ht="56.25" customHeight="1" thickBot="1">
      <c r="A15" s="238" t="s">
        <v>172</v>
      </c>
      <c r="B15" s="239"/>
    </row>
    <row r="16" spans="1:2" ht="56.25" customHeight="1" thickTop="1">
      <c r="A16" s="240" t="s">
        <v>118</v>
      </c>
      <c r="B16" s="241">
        <v>8</v>
      </c>
    </row>
    <row r="17" spans="1:2" ht="42.75" customHeight="1">
      <c r="A17" s="231" t="s">
        <v>178</v>
      </c>
      <c r="B17" s="232">
        <v>10</v>
      </c>
    </row>
    <row r="18" spans="1:2" ht="42.75" customHeight="1" thickBot="1">
      <c r="A18" s="233" t="s">
        <v>179</v>
      </c>
      <c r="B18" s="234">
        <v>10</v>
      </c>
    </row>
    <row r="19" spans="1:2" ht="42.75" customHeight="1">
      <c r="A19" s="144"/>
      <c r="B19" s="198"/>
    </row>
    <row r="20" spans="1:2" ht="42.75" customHeight="1">
      <c r="A20" s="144"/>
      <c r="B20" s="198"/>
    </row>
  </sheetData>
  <mergeCells count="1">
    <mergeCell ref="A2:B2"/>
  </mergeCells>
  <printOptions horizontalCentered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rightToLeft="1" tabSelected="1" view="pageBreakPreview" topLeftCell="B1" zoomScale="75" zoomScaleNormal="80" zoomScaleSheetLayoutView="75" workbookViewId="0">
      <selection activeCell="C2" sqref="C2:I2"/>
    </sheetView>
  </sheetViews>
  <sheetFormatPr defaultRowHeight="12.75"/>
  <cols>
    <col min="1" max="1" width="3.5703125" customWidth="1"/>
    <col min="2" max="2" width="8" customWidth="1"/>
    <col min="3" max="3" width="36.7109375" customWidth="1"/>
    <col min="4" max="5" width="15.5703125" customWidth="1"/>
    <col min="6" max="6" width="15" customWidth="1"/>
    <col min="7" max="8" width="18.7109375" customWidth="1"/>
    <col min="9" max="9" width="35" customWidth="1"/>
    <col min="10" max="10" width="14.85546875" bestFit="1" customWidth="1"/>
    <col min="11" max="11" width="15.140625" customWidth="1"/>
    <col min="12" max="12" width="20.5703125" customWidth="1"/>
    <col min="13" max="13" width="29.42578125" bestFit="1" customWidth="1"/>
  </cols>
  <sheetData>
    <row r="1" spans="1:13" ht="24" customHeight="1">
      <c r="A1" s="39"/>
      <c r="B1" s="39"/>
      <c r="C1" s="251"/>
      <c r="D1" s="251"/>
      <c r="E1" s="251"/>
      <c r="F1" s="251"/>
      <c r="G1" s="251"/>
      <c r="H1" s="251"/>
      <c r="I1" s="251"/>
      <c r="J1" s="40"/>
      <c r="K1" s="40"/>
      <c r="L1" s="40"/>
    </row>
    <row r="2" spans="1:13" ht="39" customHeight="1">
      <c r="A2" s="39"/>
      <c r="B2" s="39"/>
      <c r="C2" s="252" t="s">
        <v>61</v>
      </c>
      <c r="D2" s="252"/>
      <c r="E2" s="252"/>
      <c r="F2" s="252"/>
      <c r="G2" s="252"/>
      <c r="H2" s="252"/>
      <c r="I2" s="252"/>
      <c r="J2" s="41"/>
      <c r="K2" s="41"/>
      <c r="L2" s="41"/>
    </row>
    <row r="3" spans="1:13" ht="39" customHeight="1">
      <c r="A3" s="39"/>
      <c r="B3" s="39"/>
      <c r="C3" s="253" t="s">
        <v>62</v>
      </c>
      <c r="D3" s="253"/>
      <c r="E3" s="253"/>
      <c r="F3" s="253"/>
      <c r="G3" s="253"/>
      <c r="H3" s="253"/>
      <c r="I3" s="253"/>
      <c r="J3" s="41"/>
      <c r="K3" s="41"/>
      <c r="L3" s="41"/>
    </row>
    <row r="4" spans="1:13" ht="29.25" customHeight="1" thickBot="1">
      <c r="A4" s="39"/>
      <c r="B4" s="39"/>
      <c r="C4" s="42" t="s">
        <v>63</v>
      </c>
      <c r="D4" s="43"/>
      <c r="E4" s="43"/>
      <c r="F4" s="43"/>
      <c r="G4" s="44"/>
      <c r="H4" s="44"/>
      <c r="I4" s="45" t="s">
        <v>64</v>
      </c>
      <c r="J4" s="41"/>
      <c r="K4" s="41"/>
      <c r="L4" s="41"/>
    </row>
    <row r="5" spans="1:13" ht="54" customHeight="1" thickTop="1">
      <c r="A5" s="39"/>
      <c r="B5" s="39"/>
      <c r="C5" s="254" t="s">
        <v>65</v>
      </c>
      <c r="D5" s="46" t="s">
        <v>66</v>
      </c>
      <c r="E5" s="46" t="s">
        <v>67</v>
      </c>
      <c r="F5" s="46" t="s">
        <v>68</v>
      </c>
      <c r="G5" s="47" t="s">
        <v>69</v>
      </c>
      <c r="H5" s="47" t="s">
        <v>70</v>
      </c>
      <c r="I5" s="254" t="s">
        <v>71</v>
      </c>
      <c r="J5" s="41"/>
      <c r="K5" s="41"/>
      <c r="L5" s="41"/>
    </row>
    <row r="6" spans="1:13" ht="81.75" customHeight="1" thickBot="1">
      <c r="A6" s="39"/>
      <c r="B6" s="39"/>
      <c r="C6" s="255"/>
      <c r="D6" s="48" t="s">
        <v>72</v>
      </c>
      <c r="E6" s="48" t="s">
        <v>73</v>
      </c>
      <c r="F6" s="48" t="s">
        <v>74</v>
      </c>
      <c r="G6" s="48" t="s">
        <v>75</v>
      </c>
      <c r="H6" s="48" t="s">
        <v>76</v>
      </c>
      <c r="I6" s="255"/>
      <c r="J6" s="49"/>
      <c r="K6" s="49"/>
      <c r="L6" s="49"/>
    </row>
    <row r="7" spans="1:13" ht="52.5" customHeight="1">
      <c r="A7" s="39"/>
      <c r="B7" s="39"/>
      <c r="C7" s="50" t="s">
        <v>77</v>
      </c>
      <c r="D7" s="51">
        <v>51724.3</v>
      </c>
      <c r="E7" s="51">
        <v>63624.5</v>
      </c>
      <c r="F7" s="52">
        <v>57268.800000000003</v>
      </c>
      <c r="G7" s="53">
        <f>((F7/D7)-1)*100</f>
        <v>10.719333079423009</v>
      </c>
      <c r="H7" s="53">
        <f>((F7/E7)-1)*100</f>
        <v>-9.9893908792996307</v>
      </c>
      <c r="I7" s="54" t="s">
        <v>78</v>
      </c>
      <c r="K7" s="49"/>
      <c r="L7" s="55"/>
      <c r="M7" s="56"/>
    </row>
    <row r="8" spans="1:13" ht="52.5" customHeight="1">
      <c r="A8" s="39"/>
      <c r="B8" s="39"/>
      <c r="C8" s="50" t="s">
        <v>79</v>
      </c>
      <c r="D8" s="57">
        <f>D7/1182</f>
        <v>43.759983079526229</v>
      </c>
      <c r="E8" s="57">
        <f>E7/1182</f>
        <v>53.827834179357019</v>
      </c>
      <c r="F8" s="57">
        <f>F7/1182</f>
        <v>48.450761421319797</v>
      </c>
      <c r="G8" s="58">
        <f>((F8/D8)-1)*100</f>
        <v>10.719333079423009</v>
      </c>
      <c r="H8" s="58">
        <f>((F8/E8)-1)*100</f>
        <v>-9.9893908792996307</v>
      </c>
      <c r="I8" s="59" t="s">
        <v>80</v>
      </c>
      <c r="J8" s="60"/>
      <c r="K8" s="60"/>
      <c r="L8" s="61"/>
      <c r="M8" s="62"/>
    </row>
    <row r="9" spans="1:13" ht="52.5" customHeight="1">
      <c r="A9" s="39"/>
      <c r="B9" s="39"/>
      <c r="C9" s="50" t="s">
        <v>81</v>
      </c>
      <c r="D9" s="57" t="e">
        <f>(51724334.1/J7)/1000</f>
        <v>#DIV/0!</v>
      </c>
      <c r="E9" s="57" t="e">
        <f>(63624519.6/K7)/1000</f>
        <v>#DIV/0!</v>
      </c>
      <c r="F9" s="57">
        <v>1522.7</v>
      </c>
      <c r="G9" s="58" t="e">
        <f t="shared" ref="G9:G11" si="0">((F9/D9)-1)*100</f>
        <v>#DIV/0!</v>
      </c>
      <c r="H9" s="58" t="e">
        <f t="shared" ref="H9:H12" si="1">((F9/E9)-1)*100</f>
        <v>#DIV/0!</v>
      </c>
      <c r="I9" s="63" t="s">
        <v>82</v>
      </c>
      <c r="J9" s="64"/>
      <c r="K9" s="65"/>
      <c r="L9" s="66"/>
      <c r="M9" s="62"/>
    </row>
    <row r="10" spans="1:13" ht="52.5" customHeight="1">
      <c r="A10" s="67"/>
      <c r="B10" s="67"/>
      <c r="C10" s="50" t="s">
        <v>83</v>
      </c>
      <c r="D10" s="57" t="e">
        <f>D9/1182</f>
        <v>#DIV/0!</v>
      </c>
      <c r="E10" s="57" t="e">
        <f>E9/1182</f>
        <v>#DIV/0!</v>
      </c>
      <c r="F10" s="57">
        <f>F9/1182</f>
        <v>1.2882402707275804</v>
      </c>
      <c r="G10" s="58" t="e">
        <f t="shared" si="0"/>
        <v>#DIV/0!</v>
      </c>
      <c r="H10" s="58" t="e">
        <f>((F10/E10)-1)*100</f>
        <v>#DIV/0!</v>
      </c>
      <c r="I10" s="63" t="s">
        <v>84</v>
      </c>
      <c r="J10" s="60"/>
      <c r="L10" s="66"/>
      <c r="M10" s="62"/>
    </row>
    <row r="11" spans="1:13" ht="52.5" customHeight="1" thickBot="1">
      <c r="A11" s="67"/>
      <c r="B11" s="67"/>
      <c r="C11" s="50" t="s">
        <v>85</v>
      </c>
      <c r="D11" s="57">
        <v>47237</v>
      </c>
      <c r="E11" s="57">
        <v>53236.9</v>
      </c>
      <c r="F11" s="52">
        <v>48678.400000000001</v>
      </c>
      <c r="G11" s="68">
        <f t="shared" si="0"/>
        <v>3.0514215551368684</v>
      </c>
      <c r="H11" s="68">
        <f t="shared" si="1"/>
        <v>-8.5626698774722065</v>
      </c>
      <c r="I11" s="63" t="s">
        <v>86</v>
      </c>
      <c r="J11" s="60"/>
      <c r="L11" s="69"/>
      <c r="M11" s="70"/>
    </row>
    <row r="12" spans="1:13" ht="52.5" customHeight="1" thickBot="1">
      <c r="A12" s="67"/>
      <c r="B12" s="67"/>
      <c r="C12" s="71" t="s">
        <v>87</v>
      </c>
      <c r="D12" s="72" t="e">
        <f>(47237032.4/J7)/1000</f>
        <v>#DIV/0!</v>
      </c>
      <c r="E12" s="72" t="e">
        <f>(53236896.2/K7)/1000</f>
        <v>#DIV/0!</v>
      </c>
      <c r="F12" s="72">
        <v>1294.3</v>
      </c>
      <c r="G12" s="73" t="e">
        <f>((F12/D12)-1)*100</f>
        <v>#DIV/0!</v>
      </c>
      <c r="H12" s="73" t="e">
        <f t="shared" si="1"/>
        <v>#DIV/0!</v>
      </c>
      <c r="I12" s="74" t="s">
        <v>88</v>
      </c>
      <c r="J12" s="244"/>
      <c r="K12" s="49"/>
      <c r="L12" s="69"/>
    </row>
    <row r="13" spans="1:13" ht="33.75" customHeight="1" thickTop="1" thickBot="1">
      <c r="A13" s="75"/>
      <c r="B13" s="75"/>
      <c r="C13" s="76"/>
      <c r="D13" s="77"/>
      <c r="E13" s="78"/>
      <c r="F13" s="78"/>
      <c r="G13" s="78"/>
      <c r="H13" s="78"/>
      <c r="I13" s="79"/>
      <c r="L13" s="69"/>
    </row>
    <row r="14" spans="1:13" ht="33.75" customHeight="1">
      <c r="A14" s="67"/>
      <c r="B14" s="77"/>
      <c r="C14" s="250" t="s">
        <v>89</v>
      </c>
      <c r="D14" s="250"/>
      <c r="E14" s="80"/>
      <c r="F14" s="80"/>
      <c r="G14" s="80"/>
      <c r="H14" s="81"/>
      <c r="I14" s="82">
        <v>5</v>
      </c>
      <c r="J14" s="83"/>
      <c r="K14" s="61"/>
      <c r="L14" s="66"/>
      <c r="M14">
        <v>4</v>
      </c>
    </row>
    <row r="15" spans="1:13" ht="33.75" customHeight="1">
      <c r="C15" s="76"/>
      <c r="D15" s="84"/>
      <c r="E15" s="84"/>
      <c r="F15" s="85"/>
      <c r="G15" s="86"/>
      <c r="H15" s="86"/>
      <c r="I15" s="77"/>
      <c r="J15" s="83"/>
      <c r="K15" s="61"/>
      <c r="L15" s="66"/>
    </row>
    <row r="16" spans="1:13" ht="24" customHeight="1">
      <c r="C16" s="76"/>
      <c r="D16" s="87"/>
      <c r="E16" s="87"/>
      <c r="F16" s="88"/>
      <c r="G16" s="88"/>
      <c r="H16" s="88"/>
      <c r="I16" s="77"/>
      <c r="J16" s="83"/>
      <c r="K16" s="61"/>
      <c r="L16" s="66"/>
    </row>
    <row r="17" spans="3:12">
      <c r="D17" s="87"/>
      <c r="E17" s="87"/>
      <c r="F17" s="87"/>
      <c r="G17" s="87"/>
      <c r="H17" s="87"/>
      <c r="I17" s="67"/>
      <c r="L17" s="69"/>
    </row>
    <row r="18" spans="3:12">
      <c r="D18" s="87"/>
      <c r="E18" s="87"/>
      <c r="F18" s="87"/>
      <c r="G18" s="87"/>
      <c r="H18" s="87"/>
      <c r="I18" s="89"/>
    </row>
    <row r="19" spans="3:12">
      <c r="D19" s="87"/>
      <c r="E19" s="87"/>
      <c r="F19" s="87"/>
      <c r="G19" s="87"/>
      <c r="H19" s="87"/>
      <c r="I19" s="89"/>
    </row>
    <row r="20" spans="3:12">
      <c r="D20" s="87"/>
      <c r="E20" s="87"/>
      <c r="F20" s="88"/>
      <c r="G20" s="88"/>
      <c r="H20" s="88"/>
      <c r="I20" s="67"/>
    </row>
    <row r="21" spans="3:12">
      <c r="D21" s="90"/>
      <c r="E21" s="90"/>
      <c r="F21" s="90"/>
      <c r="G21" s="90"/>
      <c r="H21" s="90"/>
      <c r="I21" s="67"/>
    </row>
    <row r="22" spans="3:12">
      <c r="D22" s="91"/>
      <c r="E22" s="91"/>
      <c r="F22" s="91"/>
      <c r="G22" s="91"/>
      <c r="H22" s="91"/>
      <c r="I22" s="67"/>
    </row>
    <row r="23" spans="3:12">
      <c r="D23" s="89"/>
      <c r="E23" s="92"/>
      <c r="F23" s="89"/>
      <c r="G23" s="89"/>
      <c r="H23" s="89"/>
      <c r="I23" s="67"/>
    </row>
    <row r="24" spans="3:12">
      <c r="D24" s="91"/>
      <c r="E24" s="89"/>
      <c r="F24" s="67"/>
      <c r="G24" s="67"/>
      <c r="H24" s="67"/>
      <c r="I24" s="67"/>
    </row>
    <row r="25" spans="3:12">
      <c r="D25" s="91"/>
      <c r="E25" s="89"/>
    </row>
    <row r="26" spans="3:12">
      <c r="D26" s="91"/>
      <c r="E26" s="89"/>
    </row>
    <row r="27" spans="3:12" ht="15.75">
      <c r="D27" s="91"/>
      <c r="E27" s="93"/>
    </row>
    <row r="28" spans="3:12">
      <c r="D28" s="91"/>
      <c r="E28" s="67"/>
    </row>
    <row r="29" spans="3:12">
      <c r="C29" s="61"/>
      <c r="D29" s="61"/>
    </row>
    <row r="32" spans="3:12">
      <c r="C32" t="s">
        <v>90</v>
      </c>
    </row>
  </sheetData>
  <mergeCells count="6">
    <mergeCell ref="C14:D14"/>
    <mergeCell ref="C1:I1"/>
    <mergeCell ref="C2:I2"/>
    <mergeCell ref="C3:I3"/>
    <mergeCell ref="C5:C6"/>
    <mergeCell ref="I5:I6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65" orientation="landscape" r:id="rId1"/>
  <headerFooter alignWithMargins="0">
    <oddFooter>&amp;L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31"/>
  <sheetViews>
    <sheetView rightToLeft="1" view="pageBreakPreview" topLeftCell="A13" zoomScale="80" zoomScaleNormal="70" zoomScaleSheetLayoutView="80" workbookViewId="0">
      <selection activeCell="I14" sqref="I14"/>
    </sheetView>
  </sheetViews>
  <sheetFormatPr defaultColWidth="19.28515625" defaultRowHeight="27" customHeight="1"/>
  <cols>
    <col min="1" max="1" width="7.85546875" style="1" customWidth="1"/>
    <col min="2" max="2" width="35.42578125" style="1" customWidth="1"/>
    <col min="3" max="3" width="19.28515625" style="1" customWidth="1"/>
    <col min="4" max="4" width="14.42578125" style="1" customWidth="1"/>
    <col min="5" max="5" width="19.5703125" style="1" bestFit="1" customWidth="1"/>
    <col min="6" max="6" width="14.42578125" style="1" customWidth="1"/>
    <col min="7" max="7" width="36.140625" style="1" customWidth="1"/>
    <col min="8" max="8" width="8.28515625" style="1" bestFit="1" customWidth="1"/>
    <col min="9" max="10" width="12.140625" style="1" bestFit="1" customWidth="1"/>
    <col min="11" max="16384" width="19.28515625" style="1"/>
  </cols>
  <sheetData>
    <row r="1" spans="1:10" ht="39" customHeight="1">
      <c r="A1" s="256" t="s">
        <v>59</v>
      </c>
      <c r="B1" s="256"/>
      <c r="C1" s="256"/>
      <c r="D1" s="256"/>
      <c r="E1" s="256"/>
      <c r="F1" s="256"/>
      <c r="G1" s="256"/>
      <c r="H1" s="256"/>
    </row>
    <row r="2" spans="1:10" ht="48" customHeight="1">
      <c r="A2" s="256" t="s">
        <v>60</v>
      </c>
      <c r="B2" s="256"/>
      <c r="C2" s="256"/>
      <c r="D2" s="256"/>
      <c r="E2" s="256"/>
      <c r="F2" s="256"/>
      <c r="G2" s="256"/>
      <c r="H2" s="256"/>
    </row>
    <row r="3" spans="1:10" ht="28.5" customHeight="1" thickBot="1">
      <c r="A3" s="257" t="s">
        <v>0</v>
      </c>
      <c r="B3" s="257"/>
      <c r="C3" s="21"/>
      <c r="D3" s="21"/>
      <c r="E3" s="21"/>
      <c r="F3" s="21"/>
      <c r="G3" s="258" t="s">
        <v>182</v>
      </c>
      <c r="H3" s="258"/>
    </row>
    <row r="4" spans="1:10" ht="42.75" customHeight="1" thickTop="1" thickBot="1">
      <c r="A4" s="259" t="s">
        <v>1</v>
      </c>
      <c r="B4" s="259" t="s">
        <v>2</v>
      </c>
      <c r="C4" s="22" t="s">
        <v>3</v>
      </c>
      <c r="D4" s="22" t="s">
        <v>4</v>
      </c>
      <c r="E4" s="22" t="s">
        <v>5</v>
      </c>
      <c r="F4" s="22" t="s">
        <v>4</v>
      </c>
      <c r="G4" s="261" t="s">
        <v>6</v>
      </c>
      <c r="H4" s="261" t="s">
        <v>7</v>
      </c>
    </row>
    <row r="5" spans="1:10" ht="53.25" customHeight="1" thickBot="1">
      <c r="A5" s="260"/>
      <c r="B5" s="260"/>
      <c r="C5" s="23" t="s">
        <v>8</v>
      </c>
      <c r="D5" s="23" t="s">
        <v>9</v>
      </c>
      <c r="E5" s="23" t="s">
        <v>10</v>
      </c>
      <c r="F5" s="23" t="s">
        <v>9</v>
      </c>
      <c r="G5" s="262"/>
      <c r="H5" s="263"/>
    </row>
    <row r="6" spans="1:10" ht="35.25" customHeight="1">
      <c r="A6" s="2">
        <v>1</v>
      </c>
      <c r="B6" s="24" t="s">
        <v>11</v>
      </c>
      <c r="C6" s="25">
        <v>1162723.7</v>
      </c>
      <c r="D6" s="3">
        <v>2.0099999999999998</v>
      </c>
      <c r="E6" s="25">
        <v>710277.1</v>
      </c>
      <c r="F6" s="3">
        <v>1.45</v>
      </c>
      <c r="G6" s="26" t="s">
        <v>12</v>
      </c>
      <c r="H6" s="2">
        <v>1</v>
      </c>
      <c r="I6" s="226"/>
      <c r="J6" s="226"/>
    </row>
    <row r="7" spans="1:10" s="5" customFormat="1" ht="27" customHeight="1">
      <c r="A7" s="4">
        <v>2</v>
      </c>
      <c r="B7" s="27" t="s">
        <v>13</v>
      </c>
      <c r="C7" s="28">
        <f>C8+C9</f>
        <v>25774684.300000001</v>
      </c>
      <c r="D7" s="28">
        <f t="shared" ref="D7:F7" si="0">D8+D9</f>
        <v>44.67</v>
      </c>
      <c r="E7" s="28">
        <f t="shared" si="0"/>
        <v>31277409.300000001</v>
      </c>
      <c r="F7" s="28">
        <f t="shared" si="0"/>
        <v>63.93</v>
      </c>
      <c r="G7" s="29" t="s">
        <v>14</v>
      </c>
      <c r="H7" s="4">
        <v>2</v>
      </c>
      <c r="I7" s="226"/>
      <c r="J7" s="226"/>
    </row>
    <row r="8" spans="1:10" ht="27" customHeight="1">
      <c r="A8" s="6" t="s">
        <v>15</v>
      </c>
      <c r="B8" s="30" t="s">
        <v>16</v>
      </c>
      <c r="C8" s="31">
        <v>25734808.699999999</v>
      </c>
      <c r="D8" s="7">
        <v>44.6</v>
      </c>
      <c r="E8" s="31">
        <v>31256277.600000001</v>
      </c>
      <c r="F8" s="7">
        <v>63.89</v>
      </c>
      <c r="G8" s="32" t="s">
        <v>17</v>
      </c>
      <c r="H8" s="6" t="s">
        <v>15</v>
      </c>
      <c r="I8" s="226"/>
      <c r="J8" s="226"/>
    </row>
    <row r="9" spans="1:10" ht="27" customHeight="1">
      <c r="A9" s="8" t="s">
        <v>18</v>
      </c>
      <c r="B9" s="30" t="s">
        <v>19</v>
      </c>
      <c r="C9" s="31">
        <v>39875.599999999999</v>
      </c>
      <c r="D9" s="7">
        <v>7.0000000000000007E-2</v>
      </c>
      <c r="E9" s="31">
        <v>21131.7</v>
      </c>
      <c r="F9" s="9">
        <v>0.04</v>
      </c>
      <c r="G9" s="32" t="s">
        <v>20</v>
      </c>
      <c r="H9" s="8" t="s">
        <v>18</v>
      </c>
      <c r="I9" s="226"/>
      <c r="J9" s="226"/>
    </row>
    <row r="10" spans="1:10" ht="27" customHeight="1">
      <c r="A10" s="10" t="s">
        <v>21</v>
      </c>
      <c r="B10" s="30" t="s">
        <v>22</v>
      </c>
      <c r="C10" s="31">
        <v>1387463</v>
      </c>
      <c r="D10" s="7">
        <v>2.4</v>
      </c>
      <c r="E10" s="31">
        <v>546030.4</v>
      </c>
      <c r="F10" s="7">
        <v>1.1200000000000001</v>
      </c>
      <c r="G10" s="32" t="s">
        <v>23</v>
      </c>
      <c r="H10" s="10" t="s">
        <v>21</v>
      </c>
      <c r="I10" s="226"/>
      <c r="J10" s="226"/>
    </row>
    <row r="11" spans="1:10" ht="27" customHeight="1">
      <c r="A11" s="10" t="s">
        <v>24</v>
      </c>
      <c r="B11" s="30" t="s">
        <v>25</v>
      </c>
      <c r="C11" s="31">
        <v>1864599.9</v>
      </c>
      <c r="D11" s="7">
        <v>3.23</v>
      </c>
      <c r="E11" s="31">
        <v>573017.80000000005</v>
      </c>
      <c r="F11" s="9">
        <v>1.17</v>
      </c>
      <c r="G11" s="32" t="s">
        <v>26</v>
      </c>
      <c r="H11" s="10" t="s">
        <v>24</v>
      </c>
      <c r="I11" s="226"/>
      <c r="J11" s="226"/>
    </row>
    <row r="12" spans="1:10" ht="27" customHeight="1">
      <c r="A12" s="10" t="s">
        <v>27</v>
      </c>
      <c r="B12" s="30" t="s">
        <v>28</v>
      </c>
      <c r="C12" s="31">
        <v>1898839.4</v>
      </c>
      <c r="D12" s="7">
        <v>3.3</v>
      </c>
      <c r="E12" s="31">
        <v>1198005.8999999999</v>
      </c>
      <c r="F12" s="7">
        <v>2.4500000000000002</v>
      </c>
      <c r="G12" s="32" t="s">
        <v>29</v>
      </c>
      <c r="H12" s="10" t="s">
        <v>27</v>
      </c>
      <c r="I12" s="226"/>
      <c r="J12" s="226"/>
    </row>
    <row r="13" spans="1:10" ht="35.25" customHeight="1">
      <c r="A13" s="10" t="s">
        <v>30</v>
      </c>
      <c r="B13" s="30" t="s">
        <v>180</v>
      </c>
      <c r="C13" s="31">
        <v>5943932.2000000002</v>
      </c>
      <c r="D13" s="7">
        <v>10.3</v>
      </c>
      <c r="E13" s="31">
        <v>3967912</v>
      </c>
      <c r="F13" s="7">
        <v>8.11</v>
      </c>
      <c r="G13" s="32" t="s">
        <v>31</v>
      </c>
      <c r="H13" s="10" t="s">
        <v>30</v>
      </c>
      <c r="I13" s="226"/>
      <c r="J13" s="226"/>
    </row>
    <row r="14" spans="1:10" ht="35.25" customHeight="1">
      <c r="A14" s="10" t="s">
        <v>32</v>
      </c>
      <c r="B14" s="30" t="s">
        <v>33</v>
      </c>
      <c r="C14" s="31">
        <v>5139249.5999999996</v>
      </c>
      <c r="D14" s="7">
        <v>8.91</v>
      </c>
      <c r="E14" s="31">
        <v>3756761.4</v>
      </c>
      <c r="F14" s="7">
        <v>7.68</v>
      </c>
      <c r="G14" s="32" t="s">
        <v>34</v>
      </c>
      <c r="H14" s="10" t="s">
        <v>32</v>
      </c>
      <c r="I14" s="226"/>
      <c r="J14" s="226"/>
    </row>
    <row r="15" spans="1:10" s="5" customFormat="1" ht="35.25" customHeight="1">
      <c r="A15" s="11" t="s">
        <v>35</v>
      </c>
      <c r="B15" s="27" t="s">
        <v>36</v>
      </c>
      <c r="C15" s="28">
        <f>C16+C17</f>
        <v>4398325.8</v>
      </c>
      <c r="D15" s="28">
        <f t="shared" ref="D15:F15" si="1">D16+D17</f>
        <v>7.62</v>
      </c>
      <c r="E15" s="28">
        <f t="shared" si="1"/>
        <v>2384643.7000000002</v>
      </c>
      <c r="F15" s="28">
        <f t="shared" si="1"/>
        <v>4.88</v>
      </c>
      <c r="G15" s="29" t="s">
        <v>37</v>
      </c>
      <c r="H15" s="11" t="s">
        <v>35</v>
      </c>
      <c r="I15" s="226"/>
      <c r="J15" s="226"/>
    </row>
    <row r="16" spans="1:10" ht="27" customHeight="1">
      <c r="A16" s="6" t="s">
        <v>38</v>
      </c>
      <c r="B16" s="30" t="s">
        <v>39</v>
      </c>
      <c r="C16" s="31">
        <v>749685.2</v>
      </c>
      <c r="D16" s="7">
        <v>1.3</v>
      </c>
      <c r="E16" s="28">
        <v>414190.7</v>
      </c>
      <c r="F16" s="7">
        <v>0.85</v>
      </c>
      <c r="G16" s="32" t="s">
        <v>40</v>
      </c>
      <c r="H16" s="6" t="s">
        <v>38</v>
      </c>
      <c r="I16" s="226"/>
      <c r="J16" s="226"/>
    </row>
    <row r="17" spans="1:10" ht="27" customHeight="1">
      <c r="A17" s="8" t="s">
        <v>41</v>
      </c>
      <c r="B17" s="30" t="s">
        <v>42</v>
      </c>
      <c r="C17" s="31">
        <v>3648640.5999999996</v>
      </c>
      <c r="D17" s="7">
        <v>6.32</v>
      </c>
      <c r="E17" s="31">
        <v>1970453</v>
      </c>
      <c r="F17" s="7">
        <v>4.03</v>
      </c>
      <c r="G17" s="32" t="s">
        <v>43</v>
      </c>
      <c r="H17" s="8" t="s">
        <v>41</v>
      </c>
      <c r="I17" s="226"/>
      <c r="J17" s="226"/>
    </row>
    <row r="18" spans="1:10" s="5" customFormat="1" ht="27" customHeight="1">
      <c r="A18" s="11" t="s">
        <v>44</v>
      </c>
      <c r="B18" s="27" t="s">
        <v>45</v>
      </c>
      <c r="C18" s="28">
        <f>C19+C20</f>
        <v>10133780.1</v>
      </c>
      <c r="D18" s="28">
        <f t="shared" ref="D18:F18" si="2">D19+D20</f>
        <v>17.560000000000002</v>
      </c>
      <c r="E18" s="28">
        <f t="shared" si="2"/>
        <v>4504588.3</v>
      </c>
      <c r="F18" s="28">
        <f t="shared" si="2"/>
        <v>9.2099999999999991</v>
      </c>
      <c r="G18" s="29" t="s">
        <v>46</v>
      </c>
      <c r="H18" s="11" t="s">
        <v>44</v>
      </c>
      <c r="I18" s="226"/>
      <c r="J18" s="226"/>
    </row>
    <row r="19" spans="1:10" ht="27" customHeight="1">
      <c r="A19" s="6" t="s">
        <v>47</v>
      </c>
      <c r="B19" s="30" t="s">
        <v>48</v>
      </c>
      <c r="C19" s="31">
        <v>8356562.0999999996</v>
      </c>
      <c r="D19" s="7">
        <v>14.48</v>
      </c>
      <c r="E19" s="31">
        <v>3452357.4</v>
      </c>
      <c r="F19" s="7">
        <v>7.06</v>
      </c>
      <c r="G19" s="32" t="s">
        <v>49</v>
      </c>
      <c r="H19" s="6" t="s">
        <v>47</v>
      </c>
      <c r="I19" s="226"/>
      <c r="J19" s="226"/>
    </row>
    <row r="20" spans="1:10" ht="27" customHeight="1" thickBot="1">
      <c r="A20" s="12" t="s">
        <v>50</v>
      </c>
      <c r="B20" s="33" t="s">
        <v>51</v>
      </c>
      <c r="C20" s="34">
        <v>1777218</v>
      </c>
      <c r="D20" s="13">
        <v>3.08</v>
      </c>
      <c r="E20" s="34">
        <v>1052230.8999999999</v>
      </c>
      <c r="F20" s="13">
        <v>2.15</v>
      </c>
      <c r="G20" s="35" t="s">
        <v>52</v>
      </c>
      <c r="H20" s="12" t="s">
        <v>50</v>
      </c>
      <c r="I20" s="226"/>
      <c r="J20" s="226"/>
    </row>
    <row r="21" spans="1:10" ht="27" customHeight="1">
      <c r="A21" s="264" t="s">
        <v>53</v>
      </c>
      <c r="B21" s="265"/>
      <c r="C21" s="38">
        <f t="shared" ref="C21:F21" si="3">C20+C19+C17+C16+C14+C13+C12+C11+C10+C9+C8+C6</f>
        <v>57703598</v>
      </c>
      <c r="D21" s="38">
        <f t="shared" si="3"/>
        <v>100</v>
      </c>
      <c r="E21" s="38">
        <f t="shared" si="3"/>
        <v>48918645.899999999</v>
      </c>
      <c r="F21" s="38">
        <f t="shared" si="3"/>
        <v>100</v>
      </c>
      <c r="G21" s="264" t="s">
        <v>54</v>
      </c>
      <c r="H21" s="264"/>
      <c r="I21" s="226"/>
      <c r="J21" s="226"/>
    </row>
    <row r="22" spans="1:10" ht="27" customHeight="1">
      <c r="A22" s="266" t="s">
        <v>55</v>
      </c>
      <c r="B22" s="267"/>
      <c r="C22" s="28">
        <v>434817.4</v>
      </c>
      <c r="D22" s="15"/>
      <c r="E22" s="28">
        <v>240230.6</v>
      </c>
      <c r="F22" s="16"/>
      <c r="G22" s="268" t="s">
        <v>56</v>
      </c>
      <c r="H22" s="266"/>
    </row>
    <row r="23" spans="1:10" ht="27" customHeight="1" thickBot="1">
      <c r="A23" s="269" t="s">
        <v>57</v>
      </c>
      <c r="B23" s="270"/>
      <c r="C23" s="36">
        <f>C21-C22</f>
        <v>57268780.600000001</v>
      </c>
      <c r="D23" s="17"/>
      <c r="E23" s="36">
        <f>E21-E22</f>
        <v>48678415.299999997</v>
      </c>
      <c r="F23" s="18"/>
      <c r="G23" s="269" t="s">
        <v>58</v>
      </c>
      <c r="H23" s="269"/>
    </row>
    <row r="24" spans="1:10" ht="27" customHeight="1" thickTop="1">
      <c r="A24" s="19"/>
      <c r="C24" s="20"/>
      <c r="D24" s="20"/>
      <c r="E24" s="20"/>
      <c r="F24" s="20"/>
      <c r="G24" s="14"/>
    </row>
    <row r="25" spans="1:10" ht="27" customHeight="1">
      <c r="A25" s="19"/>
      <c r="C25" s="20"/>
      <c r="D25" s="20"/>
      <c r="E25" s="20"/>
      <c r="F25" s="14"/>
      <c r="H25" s="20"/>
    </row>
    <row r="26" spans="1:10" ht="27" customHeight="1">
      <c r="A26" s="19"/>
      <c r="C26" s="37"/>
      <c r="D26" s="20"/>
      <c r="E26" s="20"/>
      <c r="F26" s="20"/>
    </row>
    <row r="27" spans="1:10" ht="27" customHeight="1">
      <c r="A27" s="19"/>
      <c r="C27" s="37"/>
      <c r="D27" s="20"/>
      <c r="E27" s="20"/>
      <c r="F27" s="20"/>
    </row>
    <row r="28" spans="1:10" ht="27" customHeight="1">
      <c r="A28" s="19"/>
      <c r="C28" s="20"/>
      <c r="D28" s="14"/>
      <c r="E28" s="20"/>
    </row>
    <row r="29" spans="1:10" ht="27" customHeight="1">
      <c r="A29" s="19"/>
      <c r="C29" s="20"/>
      <c r="D29" s="14"/>
      <c r="E29" s="20"/>
    </row>
    <row r="30" spans="1:10" ht="27" customHeight="1">
      <c r="A30" s="19"/>
      <c r="C30" s="20"/>
      <c r="D30" s="14"/>
    </row>
    <row r="31" spans="1:10" ht="27" customHeight="1">
      <c r="A31" s="19"/>
      <c r="C31" s="20"/>
      <c r="D31" s="14"/>
    </row>
    <row r="32" spans="1:10" ht="27" customHeight="1">
      <c r="A32" s="19"/>
    </row>
    <row r="33" spans="1:1" ht="27" customHeight="1">
      <c r="A33" s="19"/>
    </row>
    <row r="34" spans="1:1" ht="27" customHeight="1">
      <c r="A34" s="19"/>
    </row>
    <row r="35" spans="1:1" ht="27" customHeight="1">
      <c r="A35" s="19"/>
    </row>
    <row r="36" spans="1:1" ht="27" customHeight="1">
      <c r="A36" s="19"/>
    </row>
    <row r="37" spans="1:1" ht="27" customHeight="1">
      <c r="A37" s="19"/>
    </row>
    <row r="38" spans="1:1" ht="27" customHeight="1">
      <c r="A38" s="19"/>
    </row>
    <row r="39" spans="1:1" ht="27" customHeight="1">
      <c r="A39" s="19"/>
    </row>
    <row r="40" spans="1:1" ht="27" customHeight="1">
      <c r="A40" s="19"/>
    </row>
    <row r="41" spans="1:1" ht="27" customHeight="1">
      <c r="A41" s="19"/>
    </row>
    <row r="42" spans="1:1" ht="27" customHeight="1">
      <c r="A42" s="19"/>
    </row>
    <row r="43" spans="1:1" ht="27" customHeight="1">
      <c r="A43" s="19"/>
    </row>
    <row r="44" spans="1:1" ht="27" customHeight="1">
      <c r="A44" s="19"/>
    </row>
    <row r="45" spans="1:1" ht="27" customHeight="1">
      <c r="A45" s="19"/>
    </row>
    <row r="46" spans="1:1" ht="27" customHeight="1">
      <c r="A46" s="19"/>
    </row>
    <row r="47" spans="1:1" ht="27" customHeight="1">
      <c r="A47" s="19"/>
    </row>
    <row r="48" spans="1:1" ht="27" customHeight="1">
      <c r="A48" s="19"/>
    </row>
    <row r="49" spans="1:1" ht="27" customHeight="1">
      <c r="A49" s="19"/>
    </row>
    <row r="50" spans="1:1" ht="27" customHeight="1">
      <c r="A50" s="19"/>
    </row>
    <row r="51" spans="1:1" ht="27" customHeight="1">
      <c r="A51" s="19"/>
    </row>
    <row r="52" spans="1:1" ht="27" customHeight="1">
      <c r="A52" s="19"/>
    </row>
    <row r="53" spans="1:1" ht="27" customHeight="1">
      <c r="A53" s="19"/>
    </row>
    <row r="54" spans="1:1" ht="27" customHeight="1">
      <c r="A54" s="19"/>
    </row>
    <row r="55" spans="1:1" ht="27" customHeight="1">
      <c r="A55" s="19"/>
    </row>
    <row r="56" spans="1:1" ht="27" customHeight="1">
      <c r="A56" s="19"/>
    </row>
    <row r="57" spans="1:1" ht="27" customHeight="1">
      <c r="A57" s="19"/>
    </row>
    <row r="58" spans="1:1" ht="27" customHeight="1">
      <c r="A58" s="19"/>
    </row>
    <row r="59" spans="1:1" ht="27" customHeight="1">
      <c r="A59" s="19"/>
    </row>
    <row r="60" spans="1:1" ht="27" customHeight="1">
      <c r="A60" s="19"/>
    </row>
    <row r="61" spans="1:1" ht="27" customHeight="1">
      <c r="A61" s="19"/>
    </row>
    <row r="62" spans="1:1" ht="27" customHeight="1">
      <c r="A62" s="19"/>
    </row>
    <row r="63" spans="1:1" ht="27" customHeight="1">
      <c r="A63" s="19"/>
    </row>
    <row r="64" spans="1:1" ht="27" customHeight="1">
      <c r="A64" s="19"/>
    </row>
    <row r="65" spans="1:1" ht="27" customHeight="1">
      <c r="A65" s="19"/>
    </row>
    <row r="66" spans="1:1" ht="27" customHeight="1">
      <c r="A66" s="19"/>
    </row>
    <row r="67" spans="1:1" ht="27" customHeight="1">
      <c r="A67" s="19"/>
    </row>
    <row r="68" spans="1:1" ht="27" customHeight="1">
      <c r="A68" s="19"/>
    </row>
    <row r="69" spans="1:1" ht="27" customHeight="1">
      <c r="A69" s="19"/>
    </row>
    <row r="70" spans="1:1" ht="27" customHeight="1">
      <c r="A70" s="19"/>
    </row>
    <row r="71" spans="1:1" ht="27" customHeight="1">
      <c r="A71" s="19"/>
    </row>
    <row r="72" spans="1:1" ht="27" customHeight="1">
      <c r="A72" s="19"/>
    </row>
    <row r="73" spans="1:1" ht="27" customHeight="1">
      <c r="A73" s="19"/>
    </row>
    <row r="74" spans="1:1" ht="27" customHeight="1">
      <c r="A74" s="19"/>
    </row>
    <row r="75" spans="1:1" ht="27" customHeight="1">
      <c r="A75" s="19"/>
    </row>
    <row r="76" spans="1:1" ht="27" customHeight="1">
      <c r="A76" s="19"/>
    </row>
    <row r="77" spans="1:1" ht="27" customHeight="1">
      <c r="A77" s="19"/>
    </row>
    <row r="78" spans="1:1" ht="27" customHeight="1">
      <c r="A78" s="19"/>
    </row>
    <row r="79" spans="1:1" ht="27" customHeight="1">
      <c r="A79" s="19"/>
    </row>
    <row r="80" spans="1:1" ht="27" customHeight="1">
      <c r="A80" s="19"/>
    </row>
    <row r="81" spans="1:1" ht="27" customHeight="1">
      <c r="A81" s="19"/>
    </row>
    <row r="82" spans="1:1" ht="27" customHeight="1">
      <c r="A82" s="19"/>
    </row>
    <row r="83" spans="1:1" ht="27" customHeight="1">
      <c r="A83" s="19"/>
    </row>
    <row r="84" spans="1:1" ht="27" customHeight="1">
      <c r="A84" s="19"/>
    </row>
    <row r="85" spans="1:1" ht="27" customHeight="1">
      <c r="A85" s="19"/>
    </row>
    <row r="86" spans="1:1" ht="27" customHeight="1">
      <c r="A86" s="19"/>
    </row>
    <row r="87" spans="1:1" ht="27" customHeight="1">
      <c r="A87" s="19"/>
    </row>
    <row r="88" spans="1:1" ht="27" customHeight="1">
      <c r="A88" s="19"/>
    </row>
    <row r="89" spans="1:1" ht="27" customHeight="1">
      <c r="A89" s="19"/>
    </row>
    <row r="90" spans="1:1" ht="27" customHeight="1">
      <c r="A90" s="19"/>
    </row>
    <row r="91" spans="1:1" ht="27" customHeight="1">
      <c r="A91" s="19"/>
    </row>
    <row r="92" spans="1:1" ht="27" customHeight="1">
      <c r="A92" s="19"/>
    </row>
    <row r="93" spans="1:1" ht="27" customHeight="1">
      <c r="A93" s="19"/>
    </row>
    <row r="94" spans="1:1" ht="27" customHeight="1">
      <c r="A94" s="19"/>
    </row>
    <row r="95" spans="1:1" ht="27" customHeight="1">
      <c r="A95" s="19"/>
    </row>
    <row r="96" spans="1:1" ht="27" customHeight="1">
      <c r="A96" s="19"/>
    </row>
    <row r="97" spans="1:1" ht="27" customHeight="1">
      <c r="A97" s="19"/>
    </row>
    <row r="98" spans="1:1" ht="27" customHeight="1">
      <c r="A98" s="19"/>
    </row>
    <row r="99" spans="1:1" ht="27" customHeight="1">
      <c r="A99" s="19"/>
    </row>
    <row r="100" spans="1:1" ht="27" customHeight="1">
      <c r="A100" s="19"/>
    </row>
    <row r="101" spans="1:1" ht="27" customHeight="1">
      <c r="A101" s="19"/>
    </row>
    <row r="102" spans="1:1" ht="27" customHeight="1">
      <c r="A102" s="19"/>
    </row>
    <row r="103" spans="1:1" ht="27" customHeight="1">
      <c r="A103" s="19"/>
    </row>
    <row r="104" spans="1:1" ht="27" customHeight="1">
      <c r="A104" s="19"/>
    </row>
    <row r="105" spans="1:1" ht="27" customHeight="1">
      <c r="A105" s="19"/>
    </row>
    <row r="106" spans="1:1" ht="27" customHeight="1">
      <c r="A106" s="19"/>
    </row>
    <row r="107" spans="1:1" ht="27" customHeight="1">
      <c r="A107" s="19"/>
    </row>
    <row r="108" spans="1:1" ht="27" customHeight="1">
      <c r="A108" s="19"/>
    </row>
    <row r="109" spans="1:1" ht="27" customHeight="1">
      <c r="A109" s="19"/>
    </row>
    <row r="110" spans="1:1" ht="27" customHeight="1">
      <c r="A110" s="19"/>
    </row>
    <row r="111" spans="1:1" ht="27" customHeight="1">
      <c r="A111" s="19"/>
    </row>
    <row r="112" spans="1:1" ht="27" customHeight="1">
      <c r="A112" s="19"/>
    </row>
    <row r="113" spans="1:1" ht="27" customHeight="1">
      <c r="A113" s="19"/>
    </row>
    <row r="114" spans="1:1" ht="27" customHeight="1">
      <c r="A114" s="19"/>
    </row>
    <row r="115" spans="1:1" ht="27" customHeight="1">
      <c r="A115" s="19"/>
    </row>
    <row r="116" spans="1:1" ht="27" customHeight="1">
      <c r="A116" s="19"/>
    </row>
    <row r="117" spans="1:1" ht="27" customHeight="1">
      <c r="A117" s="19"/>
    </row>
    <row r="118" spans="1:1" ht="27" customHeight="1">
      <c r="A118" s="19"/>
    </row>
    <row r="119" spans="1:1" ht="27" customHeight="1">
      <c r="A119" s="19"/>
    </row>
    <row r="120" spans="1:1" ht="27" customHeight="1">
      <c r="A120" s="19"/>
    </row>
    <row r="121" spans="1:1" ht="27" customHeight="1">
      <c r="A121" s="19"/>
    </row>
    <row r="122" spans="1:1" ht="27" customHeight="1">
      <c r="A122" s="19"/>
    </row>
    <row r="123" spans="1:1" ht="27" customHeight="1">
      <c r="A123" s="19"/>
    </row>
    <row r="124" spans="1:1" ht="27" customHeight="1">
      <c r="A124" s="19"/>
    </row>
    <row r="125" spans="1:1" ht="27" customHeight="1">
      <c r="A125" s="19"/>
    </row>
    <row r="126" spans="1:1" ht="27" customHeight="1">
      <c r="A126" s="19"/>
    </row>
    <row r="127" spans="1:1" ht="27" customHeight="1">
      <c r="A127" s="19"/>
    </row>
    <row r="128" spans="1:1" ht="27" customHeight="1">
      <c r="A128" s="19"/>
    </row>
    <row r="129" spans="1:1" ht="27" customHeight="1">
      <c r="A129" s="19"/>
    </row>
    <row r="130" spans="1:1" ht="27" customHeight="1">
      <c r="A130" s="19"/>
    </row>
    <row r="131" spans="1:1" ht="27" customHeight="1">
      <c r="A131" s="19"/>
    </row>
  </sheetData>
  <mergeCells count="14">
    <mergeCell ref="A21:B21"/>
    <mergeCell ref="G21:H21"/>
    <mergeCell ref="A22:B22"/>
    <mergeCell ref="G22:H22"/>
    <mergeCell ref="A23:B23"/>
    <mergeCell ref="G23:H23"/>
    <mergeCell ref="A1:H1"/>
    <mergeCell ref="A2:H2"/>
    <mergeCell ref="A3:B3"/>
    <mergeCell ref="G3:H3"/>
    <mergeCell ref="A4:A5"/>
    <mergeCell ref="B4:B5"/>
    <mergeCell ref="G4:G5"/>
    <mergeCell ref="H4:H5"/>
  </mergeCells>
  <printOptions horizontalCentered="1"/>
  <pageMargins left="0.196850393700787" right="0.23622047244094499" top="0.44" bottom="0.37" header="0.27559055118110198" footer="0.21"/>
  <pageSetup paperSize="9" scale="65" orientation="landscape" verticalDpi="300" r:id="rId1"/>
  <headerFooter alignWithMargins="0">
    <oddFooter>&amp;C6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rightToLeft="1" zoomScale="70" zoomScaleNormal="70" zoomScaleSheetLayoutView="80" workbookViewId="0">
      <selection activeCell="G4" sqref="G4:I4"/>
    </sheetView>
  </sheetViews>
  <sheetFormatPr defaultRowHeight="12.75"/>
  <cols>
    <col min="1" max="1" width="6.85546875" customWidth="1"/>
    <col min="2" max="2" width="5" customWidth="1"/>
    <col min="3" max="3" width="17.7109375" customWidth="1"/>
    <col min="4" max="4" width="19.85546875" customWidth="1"/>
    <col min="5" max="5" width="21" customWidth="1"/>
    <col min="6" max="6" width="19.42578125" customWidth="1"/>
    <col min="7" max="7" width="20.5703125" customWidth="1"/>
    <col min="8" max="8" width="20" customWidth="1"/>
    <col min="9" max="9" width="19.28515625" customWidth="1"/>
    <col min="10" max="10" width="23.7109375" customWidth="1"/>
    <col min="12" max="12" width="10.5703125" bestFit="1" customWidth="1"/>
  </cols>
  <sheetData>
    <row r="1" spans="1:12" ht="37.5" customHeight="1">
      <c r="A1" s="271"/>
      <c r="B1" s="242"/>
      <c r="C1" s="272" t="s">
        <v>117</v>
      </c>
      <c r="D1" s="272"/>
      <c r="E1" s="272"/>
      <c r="F1" s="272"/>
      <c r="G1" s="272"/>
      <c r="H1" s="272"/>
      <c r="I1" s="272"/>
      <c r="J1" s="272"/>
    </row>
    <row r="2" spans="1:12" ht="37.5" customHeight="1">
      <c r="A2" s="271"/>
      <c r="B2" s="242"/>
      <c r="C2" s="273" t="s">
        <v>116</v>
      </c>
      <c r="D2" s="273"/>
      <c r="E2" s="273"/>
      <c r="F2" s="273"/>
      <c r="G2" s="273"/>
      <c r="H2" s="273"/>
      <c r="I2" s="273"/>
      <c r="J2" s="273"/>
    </row>
    <row r="3" spans="1:12" ht="37.5" customHeight="1" thickBot="1">
      <c r="A3" s="271"/>
      <c r="B3" s="243"/>
      <c r="C3" s="135" t="s">
        <v>115</v>
      </c>
      <c r="D3" s="134"/>
      <c r="E3" s="134"/>
      <c r="F3" s="134"/>
      <c r="G3" s="134"/>
      <c r="H3" s="134"/>
      <c r="I3" s="134"/>
      <c r="J3" s="133" t="s">
        <v>183</v>
      </c>
    </row>
    <row r="4" spans="1:12" ht="36" customHeight="1" thickTop="1">
      <c r="A4" s="271"/>
      <c r="B4" s="129"/>
      <c r="C4" s="282" t="s">
        <v>114</v>
      </c>
      <c r="D4" s="280" t="s">
        <v>113</v>
      </c>
      <c r="E4" s="280"/>
      <c r="F4" s="281"/>
      <c r="G4" s="274" t="s">
        <v>112</v>
      </c>
      <c r="H4" s="275"/>
      <c r="I4" s="276"/>
      <c r="J4" s="284" t="s">
        <v>111</v>
      </c>
    </row>
    <row r="5" spans="1:12" ht="36" customHeight="1">
      <c r="A5" s="271"/>
      <c r="B5" s="129"/>
      <c r="C5" s="283"/>
      <c r="D5" s="278" t="s">
        <v>110</v>
      </c>
      <c r="E5" s="278"/>
      <c r="F5" s="279"/>
      <c r="G5" s="277" t="s">
        <v>109</v>
      </c>
      <c r="H5" s="278"/>
      <c r="I5" s="279"/>
      <c r="J5" s="285"/>
    </row>
    <row r="6" spans="1:12" ht="36" customHeight="1">
      <c r="A6" s="271"/>
      <c r="B6" s="129"/>
      <c r="C6" s="283"/>
      <c r="D6" s="132" t="s">
        <v>107</v>
      </c>
      <c r="E6" s="131" t="s">
        <v>108</v>
      </c>
      <c r="F6" s="130" t="s">
        <v>105</v>
      </c>
      <c r="G6" s="132" t="s">
        <v>107</v>
      </c>
      <c r="H6" s="131" t="s">
        <v>106</v>
      </c>
      <c r="I6" s="130" t="s">
        <v>105</v>
      </c>
      <c r="J6" s="285"/>
      <c r="K6" t="s">
        <v>104</v>
      </c>
    </row>
    <row r="7" spans="1:12" ht="36" customHeight="1" thickBot="1">
      <c r="A7" s="271"/>
      <c r="B7" s="129"/>
      <c r="C7" s="283"/>
      <c r="D7" s="127" t="s">
        <v>103</v>
      </c>
      <c r="E7" s="128" t="s">
        <v>102</v>
      </c>
      <c r="F7" s="126" t="s">
        <v>101</v>
      </c>
      <c r="G7" s="127" t="s">
        <v>103</v>
      </c>
      <c r="H7" s="127" t="s">
        <v>102</v>
      </c>
      <c r="I7" s="126" t="s">
        <v>101</v>
      </c>
      <c r="J7" s="286"/>
    </row>
    <row r="8" spans="1:12" ht="51.75" customHeight="1">
      <c r="A8" s="271"/>
      <c r="B8" s="289" t="s">
        <v>100</v>
      </c>
      <c r="C8" s="290"/>
      <c r="D8" s="125">
        <v>25734808.699999999</v>
      </c>
      <c r="E8" s="124">
        <f>F8-D8</f>
        <v>31968789.300000001</v>
      </c>
      <c r="F8" s="123">
        <v>57703598</v>
      </c>
      <c r="G8" s="122">
        <v>31256277.600000001</v>
      </c>
      <c r="H8" s="121">
        <f>I8-G8</f>
        <v>17662368.299999997</v>
      </c>
      <c r="I8" s="120">
        <v>48918645.899999999</v>
      </c>
      <c r="J8" s="119" t="s">
        <v>99</v>
      </c>
      <c r="L8" s="61"/>
    </row>
    <row r="9" spans="1:12" ht="51.75" customHeight="1">
      <c r="A9" s="271"/>
      <c r="B9" s="291" t="s">
        <v>98</v>
      </c>
      <c r="C9" s="292"/>
      <c r="D9" s="118">
        <v>20984477</v>
      </c>
      <c r="E9" s="117">
        <f>F9-D9</f>
        <v>31132577.899999999</v>
      </c>
      <c r="F9" s="116">
        <v>52117054.899999999</v>
      </c>
      <c r="G9" s="115">
        <v>30338689.100000001</v>
      </c>
      <c r="H9" s="114">
        <f>I9-G9</f>
        <v>17114242.600000001</v>
      </c>
      <c r="I9" s="113">
        <v>47452931.700000003</v>
      </c>
      <c r="J9" s="109" t="s">
        <v>97</v>
      </c>
      <c r="L9" s="61"/>
    </row>
    <row r="10" spans="1:12" ht="51.75" customHeight="1">
      <c r="A10" s="67"/>
      <c r="B10" s="291" t="s">
        <v>96</v>
      </c>
      <c r="C10" s="292"/>
      <c r="D10" s="118">
        <v>25592609.800000001</v>
      </c>
      <c r="E10" s="117">
        <f>F10-D10</f>
        <v>38514983.599999994</v>
      </c>
      <c r="F10" s="116">
        <v>64107593.399999999</v>
      </c>
      <c r="G10" s="115">
        <v>32222966.600000001</v>
      </c>
      <c r="H10" s="114">
        <v>21280821.199999999</v>
      </c>
      <c r="I10" s="113">
        <v>53503787.799999997</v>
      </c>
      <c r="J10" s="109" t="s">
        <v>95</v>
      </c>
    </row>
    <row r="11" spans="1:12" ht="84" customHeight="1">
      <c r="A11" s="67"/>
      <c r="B11" s="293" t="s">
        <v>94</v>
      </c>
      <c r="C11" s="294"/>
      <c r="D11" s="112">
        <f t="shared" ref="D11:I11" si="0">((D8/D9)-1)*100</f>
        <v>22.637360464118306</v>
      </c>
      <c r="E11" s="111">
        <f t="shared" si="0"/>
        <v>2.6859690279615434</v>
      </c>
      <c r="F11" s="110">
        <f t="shared" si="0"/>
        <v>10.719222547627115</v>
      </c>
      <c r="G11" s="112">
        <f t="shared" si="0"/>
        <v>3.0244830189449345</v>
      </c>
      <c r="H11" s="111">
        <f t="shared" si="0"/>
        <v>3.2027458813748133</v>
      </c>
      <c r="I11" s="110">
        <f t="shared" si="0"/>
        <v>3.0887748079851507</v>
      </c>
      <c r="J11" s="109" t="s">
        <v>93</v>
      </c>
    </row>
    <row r="12" spans="1:12" ht="81" customHeight="1" thickBot="1">
      <c r="A12" s="67"/>
      <c r="B12" s="287" t="s">
        <v>92</v>
      </c>
      <c r="C12" s="288"/>
      <c r="D12" s="108">
        <f t="shared" ref="D12:I12" si="1">((D8/D10)-1)*100</f>
        <v>0.55562485073326062</v>
      </c>
      <c r="E12" s="107">
        <f t="shared" si="1"/>
        <v>-16.996487309941354</v>
      </c>
      <c r="F12" s="106">
        <f t="shared" si="1"/>
        <v>-9.9894490813938415</v>
      </c>
      <c r="G12" s="108">
        <f t="shared" si="1"/>
        <v>-3.0000000062067489</v>
      </c>
      <c r="H12" s="107">
        <f t="shared" si="1"/>
        <v>-17.003351825539525</v>
      </c>
      <c r="I12" s="106">
        <f t="shared" si="1"/>
        <v>-8.5697519531504955</v>
      </c>
      <c r="J12" s="105" t="s">
        <v>91</v>
      </c>
    </row>
    <row r="13" spans="1:12" ht="81" customHeight="1">
      <c r="A13" s="67"/>
      <c r="B13" s="104"/>
      <c r="C13" s="104"/>
      <c r="D13" s="103"/>
      <c r="E13" s="103"/>
      <c r="F13" s="103"/>
      <c r="G13" s="103"/>
      <c r="H13" s="103"/>
      <c r="I13" s="103"/>
      <c r="J13" s="102"/>
    </row>
    <row r="14" spans="1:12" ht="13.5" thickBot="1">
      <c r="A14" s="101"/>
      <c r="B14" s="101"/>
      <c r="C14" s="100"/>
      <c r="D14" s="94"/>
      <c r="E14" s="94"/>
      <c r="F14" s="94"/>
      <c r="G14" s="94"/>
      <c r="H14" s="94"/>
      <c r="I14" s="94"/>
    </row>
    <row r="15" spans="1:12" s="96" customFormat="1" ht="15.75">
      <c r="A15" s="99"/>
      <c r="B15" s="98" t="s">
        <v>89</v>
      </c>
      <c r="C15" s="97"/>
      <c r="D15" s="97"/>
      <c r="E15" s="97"/>
      <c r="F15" s="97"/>
      <c r="G15" s="97"/>
      <c r="H15" s="82"/>
      <c r="I15" s="97"/>
      <c r="J15" s="82">
        <v>7</v>
      </c>
    </row>
    <row r="16" spans="1:12">
      <c r="C16" s="94"/>
      <c r="D16" s="94"/>
      <c r="E16" s="94"/>
      <c r="F16" s="95"/>
    </row>
    <row r="17" spans="3:5">
      <c r="C17" s="94"/>
      <c r="D17" s="94"/>
      <c r="E17" s="94"/>
    </row>
    <row r="18" spans="3:5">
      <c r="C18" s="94"/>
      <c r="D18" s="94"/>
      <c r="E18" s="94"/>
    </row>
    <row r="19" spans="3:5">
      <c r="C19" s="94"/>
      <c r="D19" s="94"/>
      <c r="E19" s="94"/>
    </row>
  </sheetData>
  <mergeCells count="14">
    <mergeCell ref="B12:C12"/>
    <mergeCell ref="B8:C8"/>
    <mergeCell ref="B9:C9"/>
    <mergeCell ref="B10:C10"/>
    <mergeCell ref="B11:C11"/>
    <mergeCell ref="A1:A9"/>
    <mergeCell ref="C1:J1"/>
    <mergeCell ref="C2:J2"/>
    <mergeCell ref="G4:I4"/>
    <mergeCell ref="G5:I5"/>
    <mergeCell ref="D4:F4"/>
    <mergeCell ref="D5:F5"/>
    <mergeCell ref="C4:C7"/>
    <mergeCell ref="J4:J7"/>
  </mergeCells>
  <printOptions horizontalCentered="1" verticalCentered="1"/>
  <pageMargins left="0.24" right="0.27" top="0.37" bottom="0.41" header="0.27" footer="0.31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6"/>
  <sheetViews>
    <sheetView rightToLeft="1" topLeftCell="A22" zoomScaleSheetLayoutView="100" workbookViewId="0">
      <selection activeCell="I14" sqref="I14"/>
    </sheetView>
  </sheetViews>
  <sheetFormatPr defaultRowHeight="12.75"/>
  <cols>
    <col min="1" max="1" width="24.5703125" customWidth="1"/>
    <col min="2" max="2" width="25" customWidth="1"/>
    <col min="3" max="3" width="23.140625" customWidth="1"/>
    <col min="4" max="4" width="36.140625" customWidth="1"/>
    <col min="5" max="5" width="3.28515625" customWidth="1"/>
    <col min="6" max="6" width="18.28515625" customWidth="1"/>
  </cols>
  <sheetData>
    <row r="1" spans="1:7" s="161" customFormat="1" ht="48.75" customHeight="1">
      <c r="A1" s="296" t="s">
        <v>132</v>
      </c>
      <c r="B1" s="296"/>
      <c r="C1" s="296"/>
      <c r="D1" s="296"/>
    </row>
    <row r="2" spans="1:7" s="161" customFormat="1" ht="68.25" customHeight="1">
      <c r="A2" s="297" t="s">
        <v>131</v>
      </c>
      <c r="B2" s="297"/>
      <c r="C2" s="297"/>
      <c r="D2" s="297"/>
    </row>
    <row r="3" spans="1:7" s="161" customFormat="1" ht="31.5" customHeight="1" thickBot="1">
      <c r="A3" s="164" t="s">
        <v>130</v>
      </c>
      <c r="B3" s="163"/>
      <c r="C3" s="163"/>
      <c r="D3" s="162" t="s">
        <v>129</v>
      </c>
    </row>
    <row r="4" spans="1:7" ht="27.75" customHeight="1" thickTop="1">
      <c r="A4" s="298" t="s">
        <v>128</v>
      </c>
      <c r="B4" s="160" t="s">
        <v>127</v>
      </c>
      <c r="C4" s="160" t="s">
        <v>4</v>
      </c>
      <c r="D4" s="300" t="s">
        <v>6</v>
      </c>
    </row>
    <row r="5" spans="1:7" ht="26.25" customHeight="1" thickBot="1">
      <c r="A5" s="299"/>
      <c r="B5" s="159" t="s">
        <v>126</v>
      </c>
      <c r="C5" s="159" t="s">
        <v>125</v>
      </c>
      <c r="D5" s="301"/>
    </row>
    <row r="6" spans="1:7" ht="31.5" customHeight="1">
      <c r="A6" s="158" t="s">
        <v>124</v>
      </c>
      <c r="B6" s="155">
        <v>32088.310300000001</v>
      </c>
      <c r="C6" s="166">
        <f>(B6/B9)*100</f>
        <v>55.608855274501259</v>
      </c>
      <c r="D6" s="157" t="s">
        <v>123</v>
      </c>
      <c r="F6" s="149"/>
      <c r="G6" s="149"/>
    </row>
    <row r="7" spans="1:7" ht="31.5" customHeight="1">
      <c r="A7" s="156" t="s">
        <v>122</v>
      </c>
      <c r="B7" s="155">
        <v>11832.867</v>
      </c>
      <c r="C7" s="167">
        <f>(B7/B9)*100</f>
        <v>20.506289746438341</v>
      </c>
      <c r="D7" s="154" t="s">
        <v>121</v>
      </c>
      <c r="F7" s="149"/>
      <c r="G7" s="153"/>
    </row>
    <row r="8" spans="1:7" ht="31.5" customHeight="1" thickBot="1">
      <c r="A8" s="152" t="s">
        <v>120</v>
      </c>
      <c r="B8" s="151">
        <v>13782.420699999999</v>
      </c>
      <c r="C8" s="168">
        <f>(B8/B9)*100</f>
        <v>23.884854979060403</v>
      </c>
      <c r="D8" s="150" t="s">
        <v>119</v>
      </c>
      <c r="F8" s="149"/>
      <c r="G8" s="148"/>
    </row>
    <row r="9" spans="1:7" ht="29.25" customHeight="1" thickBot="1">
      <c r="A9" s="147" t="s">
        <v>105</v>
      </c>
      <c r="B9" s="165">
        <f>SUM(B6:B8)</f>
        <v>57703.597999999998</v>
      </c>
      <c r="C9" s="169">
        <f>SUM(C6:C8)</f>
        <v>100</v>
      </c>
      <c r="D9" s="146" t="s">
        <v>101</v>
      </c>
      <c r="F9" s="139"/>
      <c r="G9" s="61"/>
    </row>
    <row r="10" spans="1:7" ht="24" customHeight="1" thickTop="1">
      <c r="A10" s="145"/>
      <c r="B10" s="142"/>
      <c r="C10" s="142"/>
      <c r="D10" s="141"/>
      <c r="F10" s="139"/>
    </row>
    <row r="11" spans="1:7" ht="15.75">
      <c r="A11" s="144"/>
      <c r="B11" s="143"/>
      <c r="C11" s="142"/>
      <c r="D11" s="141"/>
      <c r="F11" s="139"/>
    </row>
    <row r="12" spans="1:7" ht="42" customHeight="1" thickBot="1">
      <c r="A12" s="302"/>
      <c r="B12" s="302"/>
      <c r="C12" s="302"/>
      <c r="D12" s="302"/>
      <c r="F12" s="139"/>
    </row>
    <row r="13" spans="1:7" ht="15.75" customHeight="1" thickTop="1">
      <c r="A13" s="95"/>
      <c r="B13" s="140"/>
      <c r="C13" s="95"/>
      <c r="D13" s="95"/>
      <c r="F13" s="139"/>
    </row>
    <row r="14" spans="1:7" ht="15.75" customHeight="1">
      <c r="A14" s="95"/>
      <c r="B14" s="140"/>
      <c r="C14" s="95"/>
      <c r="D14" s="95"/>
      <c r="F14" s="139"/>
    </row>
    <row r="15" spans="1:7" ht="15.75" customHeight="1">
      <c r="A15" s="95"/>
      <c r="B15" s="140"/>
      <c r="C15" s="95"/>
      <c r="D15" s="95"/>
      <c r="F15" s="139"/>
    </row>
    <row r="16" spans="1:7" ht="15.75" customHeight="1">
      <c r="A16" s="95"/>
      <c r="B16" s="140"/>
      <c r="C16" s="95"/>
      <c r="D16" s="95"/>
      <c r="F16" s="139"/>
    </row>
    <row r="17" spans="1:6" ht="15.75" customHeight="1">
      <c r="A17" s="95"/>
      <c r="B17" s="140"/>
      <c r="C17" s="95"/>
      <c r="D17" s="95"/>
      <c r="F17" s="139"/>
    </row>
    <row r="18" spans="1:6" ht="15.75" customHeight="1">
      <c r="A18" s="95"/>
      <c r="B18" s="140"/>
      <c r="C18" s="95"/>
      <c r="D18" s="95"/>
      <c r="F18" s="139"/>
    </row>
    <row r="19" spans="1:6" ht="15.75" customHeight="1">
      <c r="A19" s="95"/>
      <c r="B19" s="95"/>
      <c r="C19" s="95"/>
      <c r="D19" s="95"/>
    </row>
    <row r="20" spans="1:6" ht="15.75" customHeight="1">
      <c r="A20" s="95"/>
      <c r="B20" s="95"/>
      <c r="C20" s="95"/>
      <c r="D20" s="95"/>
    </row>
    <row r="21" spans="1:6" ht="15.75" customHeight="1">
      <c r="A21" s="95"/>
      <c r="B21" s="95"/>
      <c r="C21" s="95"/>
      <c r="D21" s="95"/>
    </row>
    <row r="22" spans="1:6" ht="15.75" customHeight="1">
      <c r="A22" s="95"/>
      <c r="B22" s="95"/>
      <c r="C22" s="95"/>
      <c r="D22" s="95"/>
    </row>
    <row r="23" spans="1:6" ht="15.75" customHeight="1">
      <c r="A23" s="95"/>
      <c r="B23" s="95"/>
      <c r="C23" s="95"/>
      <c r="D23" s="95"/>
    </row>
    <row r="24" spans="1:6" ht="15.75" customHeight="1">
      <c r="A24" s="95"/>
      <c r="B24" s="95"/>
      <c r="C24" s="95"/>
      <c r="D24" s="95"/>
    </row>
    <row r="25" spans="1:6" ht="15.75" customHeight="1">
      <c r="A25" s="95"/>
      <c r="B25" s="95"/>
      <c r="C25" s="95"/>
      <c r="D25" s="95"/>
    </row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spans="1:6" ht="15.75" customHeight="1"/>
    <row r="34" spans="1:6" ht="15.75" customHeight="1"/>
    <row r="35" spans="1:6" ht="92.25" customHeight="1">
      <c r="A35" s="296"/>
      <c r="B35" s="296"/>
      <c r="C35" s="296"/>
      <c r="D35" s="296"/>
    </row>
    <row r="36" spans="1:6" ht="18.75" customHeight="1">
      <c r="A36" s="295" t="s">
        <v>89</v>
      </c>
      <c r="B36" s="295"/>
      <c r="C36" s="138"/>
      <c r="D36" s="137">
        <v>8</v>
      </c>
      <c r="E36" s="136"/>
      <c r="F36" s="136"/>
    </row>
  </sheetData>
  <mergeCells count="7">
    <mergeCell ref="A36:B36"/>
    <mergeCell ref="A1:D1"/>
    <mergeCell ref="A2:D2"/>
    <mergeCell ref="A35:D35"/>
    <mergeCell ref="A4:A5"/>
    <mergeCell ref="D4:D5"/>
    <mergeCell ref="A12:D12"/>
  </mergeCells>
  <printOptions horizontalCentered="1"/>
  <pageMargins left="0.4" right="0.4" top="0.69" bottom="0.53" header="0.43" footer="0.36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1:M13"/>
  <sheetViews>
    <sheetView rightToLeft="1" view="pageBreakPreview" topLeftCell="B1" zoomScale="90" zoomScaleNormal="80" zoomScaleSheetLayoutView="90" workbookViewId="0">
      <selection activeCell="F8" sqref="F8"/>
    </sheetView>
  </sheetViews>
  <sheetFormatPr defaultRowHeight="12.75"/>
  <cols>
    <col min="1" max="2" width="11" style="170" customWidth="1"/>
    <col min="3" max="3" width="3.140625" style="170" customWidth="1"/>
    <col min="4" max="4" width="12.7109375" style="170" customWidth="1"/>
    <col min="5" max="5" width="24.42578125" style="170" customWidth="1"/>
    <col min="6" max="6" width="20.85546875" style="170" customWidth="1"/>
    <col min="7" max="9" width="17.7109375" style="170" customWidth="1"/>
    <col min="10" max="10" width="16.28515625" style="170" customWidth="1"/>
    <col min="11" max="11" width="20.42578125" style="170" customWidth="1"/>
    <col min="12" max="12" width="10.85546875" style="170" customWidth="1"/>
    <col min="13" max="13" width="10" style="170" bestFit="1" customWidth="1"/>
    <col min="14" max="16384" width="9.140625" style="170"/>
  </cols>
  <sheetData>
    <row r="1" spans="3:13" ht="42" customHeight="1">
      <c r="D1" s="303" t="s">
        <v>158</v>
      </c>
      <c r="E1" s="303"/>
      <c r="F1" s="303"/>
      <c r="G1" s="303"/>
      <c r="H1" s="303"/>
      <c r="I1" s="303"/>
      <c r="J1" s="303"/>
    </row>
    <row r="2" spans="3:13" ht="39.75" customHeight="1">
      <c r="D2" s="304" t="s">
        <v>159</v>
      </c>
      <c r="E2" s="304"/>
      <c r="F2" s="304"/>
      <c r="G2" s="304"/>
      <c r="H2" s="304"/>
      <c r="I2" s="304"/>
      <c r="J2" s="304"/>
    </row>
    <row r="3" spans="3:13" ht="28.5" customHeight="1" thickBot="1">
      <c r="D3" s="171" t="s">
        <v>133</v>
      </c>
      <c r="E3" s="172"/>
      <c r="F3" s="172"/>
      <c r="G3" s="172"/>
      <c r="H3" s="172"/>
      <c r="I3" s="172"/>
      <c r="J3" s="173" t="s">
        <v>134</v>
      </c>
    </row>
    <row r="4" spans="3:13" ht="74.25" customHeight="1" thickTop="1">
      <c r="D4" s="305" t="s">
        <v>135</v>
      </c>
      <c r="E4" s="174" t="s">
        <v>136</v>
      </c>
      <c r="F4" s="175" t="s">
        <v>137</v>
      </c>
      <c r="G4" s="175" t="s">
        <v>138</v>
      </c>
      <c r="H4" s="176" t="s">
        <v>137</v>
      </c>
      <c r="I4" s="175" t="s">
        <v>139</v>
      </c>
      <c r="J4" s="307" t="s">
        <v>140</v>
      </c>
    </row>
    <row r="5" spans="3:13" ht="94.5" customHeight="1" thickBot="1">
      <c r="D5" s="306"/>
      <c r="E5" s="177" t="s">
        <v>141</v>
      </c>
      <c r="F5" s="178" t="s">
        <v>142</v>
      </c>
      <c r="G5" s="179" t="s">
        <v>143</v>
      </c>
      <c r="H5" s="179" t="s">
        <v>144</v>
      </c>
      <c r="I5" s="179" t="s">
        <v>145</v>
      </c>
      <c r="J5" s="308"/>
    </row>
    <row r="6" spans="3:13" ht="48.75" customHeight="1">
      <c r="D6" s="180" t="s">
        <v>100</v>
      </c>
      <c r="E6" s="181">
        <v>392409</v>
      </c>
      <c r="F6" s="182"/>
      <c r="G6" s="183">
        <v>59.5</v>
      </c>
      <c r="H6" s="184"/>
      <c r="I6" s="183">
        <v>3.8</v>
      </c>
      <c r="J6" s="185" t="s">
        <v>99</v>
      </c>
    </row>
    <row r="7" spans="3:13" ht="48.75" customHeight="1">
      <c r="D7" s="186" t="s">
        <v>98</v>
      </c>
      <c r="E7" s="187">
        <v>381269</v>
      </c>
      <c r="F7" s="188">
        <f>((E6/E7)-1)*100</f>
        <v>2.9218216010218567</v>
      </c>
      <c r="G7" s="183">
        <v>48.3</v>
      </c>
      <c r="H7" s="189">
        <f>((G6/G7)-1)*100</f>
        <v>23.188405797101463</v>
      </c>
      <c r="I7" s="183">
        <v>3.3</v>
      </c>
      <c r="J7" s="190" t="s">
        <v>160</v>
      </c>
    </row>
    <row r="8" spans="3:13" ht="48.75" customHeight="1" thickBot="1">
      <c r="D8" s="191" t="s">
        <v>96</v>
      </c>
      <c r="E8" s="192">
        <v>404625</v>
      </c>
      <c r="F8" s="193">
        <f>((E6/E8)-1)*100</f>
        <v>-3.0190917516218718</v>
      </c>
      <c r="G8" s="194">
        <v>56.8</v>
      </c>
      <c r="H8" s="195">
        <f>((G6/G8)-1)*100</f>
        <v>4.7535211267605737</v>
      </c>
      <c r="I8" s="196">
        <v>3.4</v>
      </c>
      <c r="J8" s="197" t="s">
        <v>95</v>
      </c>
      <c r="L8" s="65"/>
    </row>
    <row r="9" spans="3:13" ht="14.25" customHeight="1" thickTop="1">
      <c r="D9" s="198"/>
      <c r="E9" s="198"/>
      <c r="F9" s="103"/>
      <c r="G9" s="199"/>
      <c r="H9" s="103"/>
      <c r="I9" s="198"/>
      <c r="J9" s="200"/>
    </row>
    <row r="10" spans="3:13" ht="16.5" customHeight="1">
      <c r="C10" s="201"/>
      <c r="E10" s="309"/>
      <c r="F10" s="309"/>
      <c r="G10" s="309"/>
      <c r="H10" s="310"/>
      <c r="I10" s="310"/>
      <c r="J10" s="310"/>
      <c r="K10" s="310"/>
      <c r="M10" s="202"/>
    </row>
    <row r="11" spans="3:13" s="203" customFormat="1" ht="18.75" customHeight="1">
      <c r="D11" s="99"/>
      <c r="J11" s="245"/>
      <c r="K11" s="246"/>
    </row>
    <row r="12" spans="3:13" ht="15.75">
      <c r="C12" s="201"/>
      <c r="D12" s="99" t="s">
        <v>89</v>
      </c>
      <c r="E12" s="94"/>
      <c r="F12" s="94"/>
      <c r="G12" s="94"/>
      <c r="H12" s="95"/>
      <c r="I12"/>
      <c r="J12"/>
      <c r="K12"/>
      <c r="L12"/>
    </row>
    <row r="13" spans="3:13" ht="15.75">
      <c r="C13" s="204"/>
      <c r="D13" s="99" t="s">
        <v>181</v>
      </c>
      <c r="K13" s="224">
        <v>9</v>
      </c>
    </row>
  </sheetData>
  <mergeCells count="6">
    <mergeCell ref="D1:J1"/>
    <mergeCell ref="D2:J2"/>
    <mergeCell ref="D4:D5"/>
    <mergeCell ref="J4:J5"/>
    <mergeCell ref="E10:G10"/>
    <mergeCell ref="H10:K10"/>
  </mergeCells>
  <printOptions horizontalCentered="1" verticalCentered="1"/>
  <pageMargins left="0.196850393700787" right="0.23622047244094499" top="0.52" bottom="0.35433070866141703" header="0.34" footer="0.196850393700787"/>
  <pageSetup paperSize="9"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4"/>
  <sheetViews>
    <sheetView rightToLeft="1" view="pageBreakPreview" topLeftCell="A13" zoomScale="120" zoomScaleSheetLayoutView="120" workbookViewId="0">
      <selection activeCell="B50" sqref="B50"/>
    </sheetView>
  </sheetViews>
  <sheetFormatPr defaultRowHeight="12.75"/>
  <cols>
    <col min="1" max="1" width="3.28515625" style="170" customWidth="1"/>
    <col min="2" max="2" width="20.42578125" style="170" customWidth="1"/>
    <col min="3" max="3" width="17.140625" style="170" customWidth="1"/>
    <col min="4" max="4" width="11.42578125" style="170" customWidth="1"/>
    <col min="5" max="5" width="14.85546875" style="170" customWidth="1"/>
    <col min="6" max="6" width="10.7109375" style="170" customWidth="1"/>
    <col min="7" max="7" width="14.7109375" style="170" customWidth="1"/>
    <col min="8" max="8" width="15.28515625" style="170" customWidth="1"/>
    <col min="9" max="9" width="10.85546875" style="170" customWidth="1"/>
    <col min="10" max="10" width="9.140625" style="170"/>
    <col min="11" max="11" width="15.85546875" style="170" bestFit="1" customWidth="1"/>
    <col min="12" max="16384" width="9.140625" style="170"/>
  </cols>
  <sheetData>
    <row r="1" spans="2:17" ht="42.75" customHeight="1">
      <c r="B1" s="303" t="s">
        <v>147</v>
      </c>
      <c r="C1" s="303"/>
      <c r="D1" s="303"/>
      <c r="E1" s="303"/>
      <c r="F1" s="303"/>
      <c r="G1" s="303"/>
      <c r="H1" s="303"/>
    </row>
    <row r="2" spans="2:17" ht="62.25" customHeight="1" thickBot="1">
      <c r="B2" s="311" t="s">
        <v>148</v>
      </c>
      <c r="C2" s="311"/>
      <c r="D2" s="311"/>
      <c r="E2" s="311"/>
      <c r="F2" s="311"/>
      <c r="G2" s="311"/>
      <c r="H2" s="311"/>
    </row>
    <row r="3" spans="2:17" ht="60.75" customHeight="1" thickTop="1">
      <c r="B3" s="305" t="s">
        <v>135</v>
      </c>
      <c r="C3" s="174" t="s">
        <v>136</v>
      </c>
      <c r="D3" s="175" t="s">
        <v>137</v>
      </c>
      <c r="E3" s="175" t="s">
        <v>138</v>
      </c>
      <c r="F3" s="175" t="s">
        <v>137</v>
      </c>
      <c r="G3" s="175" t="s">
        <v>139</v>
      </c>
      <c r="H3" s="307" t="s">
        <v>140</v>
      </c>
    </row>
    <row r="4" spans="2:17" ht="69" customHeight="1" thickBot="1">
      <c r="B4" s="312"/>
      <c r="C4" s="205" t="s">
        <v>141</v>
      </c>
      <c r="D4" s="206" t="s">
        <v>142</v>
      </c>
      <c r="E4" s="206" t="s">
        <v>143</v>
      </c>
      <c r="F4" s="206" t="s">
        <v>142</v>
      </c>
      <c r="G4" s="206" t="s">
        <v>145</v>
      </c>
      <c r="H4" s="313"/>
    </row>
    <row r="5" spans="2:17" ht="22.5" customHeight="1" thickBot="1">
      <c r="B5" s="186" t="s">
        <v>162</v>
      </c>
      <c r="C5" s="181">
        <v>381269</v>
      </c>
      <c r="D5" s="208"/>
      <c r="E5" s="209">
        <v>48.3</v>
      </c>
      <c r="F5" s="210"/>
      <c r="G5" s="211"/>
      <c r="H5" s="190" t="s">
        <v>146</v>
      </c>
      <c r="K5" s="186" t="s">
        <v>149</v>
      </c>
      <c r="L5" s="180">
        <v>275748</v>
      </c>
      <c r="M5" s="210"/>
      <c r="N5" s="212">
        <v>45.7</v>
      </c>
      <c r="O5" s="210"/>
      <c r="P5" s="211">
        <v>2.7</v>
      </c>
      <c r="Q5" s="190" t="s">
        <v>150</v>
      </c>
    </row>
    <row r="6" spans="2:17" ht="22.5" customHeight="1" thickTop="1" thickBot="1">
      <c r="B6" s="186" t="s">
        <v>163</v>
      </c>
      <c r="C6" s="187">
        <v>404625</v>
      </c>
      <c r="D6" s="208"/>
      <c r="E6" s="209">
        <v>56.8</v>
      </c>
      <c r="F6" s="213"/>
      <c r="G6" s="194"/>
      <c r="H6" s="190" t="s">
        <v>95</v>
      </c>
      <c r="K6" s="191" t="s">
        <v>151</v>
      </c>
      <c r="L6" s="214">
        <v>279426</v>
      </c>
      <c r="M6" s="215">
        <v>-1.3162697816237579</v>
      </c>
      <c r="N6" s="216">
        <v>104.1</v>
      </c>
      <c r="O6" s="217" t="s">
        <v>152</v>
      </c>
      <c r="P6" s="183">
        <v>2.4</v>
      </c>
      <c r="Q6" s="197" t="s">
        <v>153</v>
      </c>
    </row>
    <row r="7" spans="2:17" ht="14.25" customHeight="1" thickTop="1" thickBot="1">
      <c r="B7" s="191" t="s">
        <v>161</v>
      </c>
      <c r="C7" s="207">
        <v>392409</v>
      </c>
      <c r="D7" s="215"/>
      <c r="E7" s="209">
        <v>59.5</v>
      </c>
      <c r="F7" s="210"/>
      <c r="G7" s="211"/>
      <c r="H7" s="190" t="s">
        <v>99</v>
      </c>
      <c r="K7" s="186" t="s">
        <v>154</v>
      </c>
      <c r="L7" s="218">
        <v>288954</v>
      </c>
      <c r="M7" s="208" t="s">
        <v>155</v>
      </c>
      <c r="N7" s="219">
        <v>77.400000000000006</v>
      </c>
      <c r="O7" s="213" t="s">
        <v>156</v>
      </c>
      <c r="P7" s="194">
        <v>2.6</v>
      </c>
      <c r="Q7" s="190" t="s">
        <v>157</v>
      </c>
    </row>
    <row r="8" spans="2:17" ht="17.25" customHeight="1" thickTop="1">
      <c r="B8" s="220"/>
      <c r="C8" s="220"/>
      <c r="D8" s="220"/>
      <c r="E8" s="202"/>
      <c r="F8" s="202"/>
      <c r="G8" s="202"/>
      <c r="H8" s="221"/>
      <c r="J8" s="202"/>
    </row>
    <row r="9" spans="2:17" ht="51.75" customHeight="1" thickBot="1">
      <c r="B9" s="304"/>
      <c r="C9" s="304"/>
      <c r="D9" s="304"/>
      <c r="E9" s="304"/>
      <c r="F9" s="304"/>
      <c r="G9" s="304"/>
      <c r="H9" s="304"/>
      <c r="I9" s="222"/>
      <c r="J9" s="222"/>
      <c r="K9" s="191" t="s">
        <v>161</v>
      </c>
      <c r="L9" s="207">
        <v>381269</v>
      </c>
      <c r="M9" s="215"/>
      <c r="N9" s="209">
        <v>48.3</v>
      </c>
    </row>
    <row r="10" spans="2:17" ht="16.5" customHeight="1" thickTop="1">
      <c r="B10" s="223"/>
      <c r="C10" s="223"/>
      <c r="D10" s="223"/>
      <c r="E10" s="223"/>
      <c r="F10" s="223"/>
      <c r="G10" s="223"/>
    </row>
    <row r="11" spans="2:17" ht="16.5" customHeight="1">
      <c r="B11" s="223"/>
      <c r="C11" s="223"/>
      <c r="D11" s="223"/>
      <c r="E11" s="223"/>
      <c r="F11" s="223"/>
      <c r="G11" s="223"/>
    </row>
    <row r="12" spans="2:17" ht="16.5" customHeight="1">
      <c r="B12" s="223"/>
      <c r="C12" s="223"/>
      <c r="D12" s="223"/>
      <c r="E12" s="223"/>
      <c r="F12" s="223"/>
      <c r="G12" s="223"/>
    </row>
    <row r="13" spans="2:17" ht="16.5" customHeight="1">
      <c r="B13" s="223"/>
      <c r="C13" s="223"/>
      <c r="D13" s="223"/>
      <c r="E13" s="223"/>
      <c r="F13" s="223"/>
      <c r="G13" s="223"/>
    </row>
    <row r="14" spans="2:17" ht="16.5" customHeight="1">
      <c r="B14" s="223"/>
      <c r="C14" s="223"/>
      <c r="D14" s="223"/>
      <c r="E14" s="223"/>
      <c r="F14" s="223"/>
      <c r="G14" s="223"/>
    </row>
    <row r="15" spans="2:17" ht="16.5" customHeight="1"/>
    <row r="16" spans="2:17" ht="16.5" customHeight="1"/>
    <row r="17" spans="2:9" ht="16.5" customHeight="1"/>
    <row r="18" spans="2:9" ht="16.5" customHeight="1"/>
    <row r="19" spans="2:9" ht="16.5" customHeight="1"/>
    <row r="20" spans="2:9" ht="16.5" customHeight="1"/>
    <row r="21" spans="2:9" ht="16.5" customHeight="1"/>
    <row r="22" spans="2:9" ht="16.5" customHeight="1"/>
    <row r="23" spans="2:9" ht="16.5" customHeight="1"/>
    <row r="24" spans="2:9" ht="16.5" customHeight="1"/>
    <row r="25" spans="2:9" ht="16.5" customHeight="1"/>
    <row r="26" spans="2:9" ht="24.75" customHeight="1">
      <c r="B26" s="220"/>
      <c r="C26" s="220"/>
      <c r="D26" s="220"/>
      <c r="E26" s="202"/>
      <c r="F26" s="202"/>
      <c r="G26" s="202"/>
      <c r="H26" s="221"/>
    </row>
    <row r="27" spans="2:9" ht="25.5" customHeight="1">
      <c r="B27" s="220"/>
      <c r="C27" s="220"/>
      <c r="D27" s="220"/>
      <c r="E27" s="202"/>
      <c r="F27" s="202"/>
      <c r="G27" s="202"/>
      <c r="H27" s="221"/>
    </row>
    <row r="28" spans="2:9" ht="38.25" customHeight="1">
      <c r="B28" s="297"/>
      <c r="C28" s="297"/>
      <c r="D28" s="297"/>
      <c r="E28" s="297"/>
      <c r="F28" s="297"/>
      <c r="G28" s="297"/>
      <c r="H28" s="297"/>
      <c r="I28" s="222"/>
    </row>
    <row r="29" spans="2:9" ht="20.25" customHeight="1"/>
    <row r="30" spans="2:9" ht="20.25" customHeight="1"/>
    <row r="31" spans="2:9" ht="20.25" customHeight="1"/>
    <row r="32" spans="2:9" ht="20.25" customHeight="1"/>
    <row r="33" spans="1:8" ht="20.25" customHeight="1"/>
    <row r="34" spans="1:8" ht="20.25" customHeight="1"/>
    <row r="35" spans="1:8" ht="20.25" customHeight="1"/>
    <row r="36" spans="1:8" ht="20.25" customHeight="1"/>
    <row r="37" spans="1:8" ht="20.25" customHeight="1"/>
    <row r="38" spans="1:8" ht="20.25" customHeight="1"/>
    <row r="39" spans="1:8" ht="20.25" customHeight="1"/>
    <row r="40" spans="1:8" ht="20.25" customHeight="1"/>
    <row r="41" spans="1:8" ht="20.25" customHeight="1"/>
    <row r="42" spans="1:8" ht="20.25" customHeight="1"/>
    <row r="43" spans="1:8" ht="20.25" customHeight="1">
      <c r="C43" s="224"/>
      <c r="D43" s="224"/>
    </row>
    <row r="44" spans="1:8" ht="57" customHeight="1">
      <c r="C44" s="224"/>
      <c r="D44" s="224"/>
    </row>
    <row r="45" spans="1:8" ht="33.75" customHeight="1">
      <c r="A45" s="201"/>
      <c r="B45" s="201"/>
      <c r="C45" s="201"/>
      <c r="D45" s="201"/>
      <c r="E45" s="201"/>
      <c r="F45" s="201"/>
      <c r="G45" s="201"/>
      <c r="H45" s="201"/>
    </row>
    <row r="46" spans="1:8" s="201" customFormat="1" ht="36.75" customHeight="1">
      <c r="A46" s="247" t="s">
        <v>89</v>
      </c>
      <c r="H46" s="248">
        <v>10</v>
      </c>
    </row>
    <row r="47" spans="1:8" ht="28.5" customHeight="1">
      <c r="A47" s="225"/>
    </row>
    <row r="48" spans="1:8">
      <c r="A48" s="225"/>
    </row>
    <row r="49" spans="1:1">
      <c r="A49" s="225"/>
    </row>
    <row r="50" spans="1:1">
      <c r="A50" s="225"/>
    </row>
    <row r="51" spans="1:1">
      <c r="A51" s="225"/>
    </row>
    <row r="52" spans="1:1">
      <c r="A52" s="225"/>
    </row>
    <row r="53" spans="1:1">
      <c r="A53" s="225"/>
    </row>
    <row r="54" spans="1:1">
      <c r="A54" s="225"/>
    </row>
  </sheetData>
  <mergeCells count="6">
    <mergeCell ref="B28:H28"/>
    <mergeCell ref="B1:H1"/>
    <mergeCell ref="B2:H2"/>
    <mergeCell ref="B3:B4"/>
    <mergeCell ref="H3:H4"/>
    <mergeCell ref="B9:H9"/>
  </mergeCells>
  <printOptions horizontalCentered="1"/>
  <pageMargins left="0.196850393700787" right="0.23622047244094499" top="0.81" bottom="0.35433070866141703" header="0.62" footer="0.19685039370078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الفهرس</vt:lpstr>
      <vt:lpstr>جدول 1 </vt:lpstr>
      <vt:lpstr>جاري وثابت</vt:lpstr>
      <vt:lpstr>المجموع عدا النفط</vt:lpstr>
      <vt:lpstr>جدول 4</vt:lpstr>
      <vt:lpstr>رسم النفط </vt:lpstr>
      <vt:lpstr>رسم النفط  (2)</vt:lpstr>
      <vt:lpstr>'المجموع عدا النفط'!Print_Area</vt:lpstr>
      <vt:lpstr>'جاري وثابت'!Print_Area</vt:lpstr>
      <vt:lpstr>'جدول 1 '!Print_Area</vt:lpstr>
      <vt:lpstr>'جدول 4'!Print_Area</vt:lpstr>
      <vt:lpstr>'رسم النفط '!Print_Area</vt:lpstr>
      <vt:lpstr>'رسم النفط 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Haidar Khaled</dc:creator>
  <cp:lastModifiedBy>Hiba Abdullah</cp:lastModifiedBy>
  <cp:lastPrinted>2018-07-16T06:12:14Z</cp:lastPrinted>
  <dcterms:created xsi:type="dcterms:W3CDTF">2016-06-06T07:00:42Z</dcterms:created>
  <dcterms:modified xsi:type="dcterms:W3CDTF">2018-07-17T04:46:24Z</dcterms:modified>
</cp:coreProperties>
</file>