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2190" windowWidth="8475" windowHeight="4170" activeTab="8"/>
  </bookViews>
  <sheets>
    <sheet name="معدلات المساهمة" sheetId="1" r:id="rId1"/>
    <sheet name="Sheet1" sheetId="2" r:id="rId2"/>
    <sheet name="Sheet2" sheetId="3" r:id="rId3"/>
    <sheet name="Sheet3" sheetId="4" r:id="rId4"/>
    <sheet name="Sheet4" sheetId="5" r:id="rId5"/>
    <sheet name="Sheet5" sheetId="6" r:id="rId6"/>
    <sheet name="Sheet6" sheetId="7" r:id="rId7"/>
    <sheet name="Sheet7" sheetId="8" r:id="rId8"/>
    <sheet name="Sheet8" sheetId="9" r:id="rId9"/>
  </sheets>
  <definedNames>
    <definedName name="OLE_LINK1" localSheetId="0">'معدلات المساهمة'!$F$11</definedName>
    <definedName name="OLE_LINK3" localSheetId="0">'معدلات المساهمة'!$E$11</definedName>
    <definedName name="_xlnm.Print_Area" localSheetId="0">'معدلات المساهمة'!$A$1:$J$28</definedName>
  </definedNames>
  <calcPr fullCalcOnLoad="1"/>
</workbook>
</file>

<file path=xl/sharedStrings.xml><?xml version="1.0" encoding="utf-8"?>
<sst xmlns="http://schemas.openxmlformats.org/spreadsheetml/2006/main" count="364" uniqueCount="70">
  <si>
    <t>ت</t>
  </si>
  <si>
    <t>01</t>
  </si>
  <si>
    <t>03</t>
  </si>
  <si>
    <t>04</t>
  </si>
  <si>
    <t>05</t>
  </si>
  <si>
    <t>06</t>
  </si>
  <si>
    <t>07</t>
  </si>
  <si>
    <t>08</t>
  </si>
  <si>
    <t>09</t>
  </si>
  <si>
    <t>الرقم القياسي العام</t>
  </si>
  <si>
    <t>الوزن</t>
  </si>
  <si>
    <t>10</t>
  </si>
  <si>
    <t>11</t>
  </si>
  <si>
    <t>12</t>
  </si>
  <si>
    <t xml:space="preserve">القسم </t>
  </si>
  <si>
    <t>معدل التغير السنوي %</t>
  </si>
  <si>
    <t>المساهمة في نسبة التغير السنوي للرقم القياسي العام</t>
  </si>
  <si>
    <t>المساهمة في نسبة التغير السنوي للرقم القياسي العام %</t>
  </si>
  <si>
    <t>00</t>
  </si>
  <si>
    <t>13</t>
  </si>
  <si>
    <t>14</t>
  </si>
  <si>
    <t>15</t>
  </si>
  <si>
    <t>16</t>
  </si>
  <si>
    <t>17</t>
  </si>
  <si>
    <t>المنسوجات</t>
  </si>
  <si>
    <t>الملابس ، تهيئة وصبغ الفراء</t>
  </si>
  <si>
    <t>دبغ وتهيئة الجلود ، صناعة حقائب الأمتعة وحقائب اليد والسروج والأعنة والأحذية</t>
  </si>
  <si>
    <t>الورق ومنتجات الورق</t>
  </si>
  <si>
    <t>الطباعة والنشر واستنساخ وسائط الأعلام المسجلة</t>
  </si>
  <si>
    <t>المنتجات النفطية المكررة</t>
  </si>
  <si>
    <t>المواد والمنتجات الكيمياوية</t>
  </si>
  <si>
    <t>منتجات المطاط واللدائن</t>
  </si>
  <si>
    <t>منتجات المعادن اللافلزية الأخرى</t>
  </si>
  <si>
    <t>منتجات المعادن المركبة باستثناء المكائن والمعدات</t>
  </si>
  <si>
    <t>الآلات والمعدات غير المصنفة في محل أخر</t>
  </si>
  <si>
    <t>الآلات والأجهزة الكهربائية غير المصنفة في محل أخر</t>
  </si>
  <si>
    <t>معدات وأجهزة الراديو والتلفزيون والاتصالات</t>
  </si>
  <si>
    <t>المركبات ذات المحركات والمركبات المقطورة ونصف المقطورة</t>
  </si>
  <si>
    <t>معدات النقل الأخرى</t>
  </si>
  <si>
    <t>الأثاث وصناعة منتجات غير مصنفة في محل أخر</t>
  </si>
  <si>
    <t>معدل التغير الفصلي %</t>
  </si>
  <si>
    <t>02</t>
  </si>
  <si>
    <t>(100=2012)</t>
  </si>
  <si>
    <t>المشروبات</t>
  </si>
  <si>
    <t>المواد الغذائية</t>
  </si>
  <si>
    <t>18</t>
  </si>
  <si>
    <t>الفصل الاول 2016</t>
  </si>
  <si>
    <t>الفصل الثاني 2016</t>
  </si>
  <si>
    <t>الفصل الثاني 2015</t>
  </si>
  <si>
    <t xml:space="preserve">الارقام القياسية لاسعار المخرجات حسب اقسام  الصناعات التحويلية للفصل الثاني ومعدلات التغير الفصلية والسنوية لسنة 2016 </t>
  </si>
  <si>
    <t>الارقام القياسية لاسعار المدخلات حسب اقسام الصناعات التحويلية للفصل الثاني لسنة 2016 ومعدلات التغير الفصلية والسنوية</t>
  </si>
  <si>
    <t xml:space="preserve">المواد الغذائية </t>
  </si>
  <si>
    <t>المركبات ذات المحركات والمركبات المقطورة ونصف  المقطورة</t>
  </si>
  <si>
    <t>الأثاث وصناعة منتجات غير مصنفة في  محل أخر</t>
  </si>
  <si>
    <t>الأرقام القياسية لكمية الإنتاج حسب أقسام الصناعات التحويلية للفصل الثاني ومعدلات التغير الفصلية والسنوية لسنة 2016</t>
  </si>
  <si>
    <t>القسم</t>
  </si>
  <si>
    <t>نسب المساهمة في معدل التغير السنوي للرقم القياسي العام لكمية الانتاج الصناعي  للفصل الثاني لسنة 2016</t>
  </si>
  <si>
    <t>الطباعة والنشر واستنساخ وسائط الإعلام المسجلة</t>
  </si>
  <si>
    <t xml:space="preserve">المنتجات النفطية المكررة </t>
  </si>
  <si>
    <t>المنتجات الكيماوية</t>
  </si>
  <si>
    <t>نسب المساهمة في معدل التغير السنوي للرقم القياسي العام لاسعار المدخلات للفصل الثاني لسنة 2016</t>
  </si>
  <si>
    <t>نسب المساهمة في معدل التغير السنوي للرقم القياسي العام لاسعار المخرجات للفصل الثاني لسنة 2016</t>
  </si>
  <si>
    <t>(100=2012</t>
  </si>
  <si>
    <t>نسب المساهمة في معدل التغير الفصلي للرقم القياسي العام لكمية الانتاج الصناعي للفصل الثاني لسنة 2016</t>
  </si>
  <si>
    <t>معدل التغير الفصلي  %</t>
  </si>
  <si>
    <t>المساهمة في نسبة التغير الفصلي للرقم القياسي العام</t>
  </si>
  <si>
    <t>المساهمة في نسبة التغير الفصلي للرقم القياسي العام %</t>
  </si>
  <si>
    <t xml:space="preserve">صناعة الالات والمعدات غير المصنفة في محل اخر </t>
  </si>
  <si>
    <t>نسب المساهمة في معدل التغير الفصلي للرقم القياسي العام لاسعار المدخلات للفصل الثاني لسنة 2016</t>
  </si>
  <si>
    <t>نسب المساهمة في معدل التغير الفصلي للرقم القياسي العام لاسعار المخرجات للفصل الثاني لسنة 2016</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</si>
</sst>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س.&quot;\ #,##0_-;&quot;ر.س.&quot;\ #,##0\-"/>
    <numFmt numFmtId="165" formatCode="&quot;ر.س.&quot;\ #,##0_-;[Red]&quot;ر.س.&quot;\ #,##0\-"/>
    <numFmt numFmtId="166" formatCode="&quot;ر.س.&quot;\ #,##0.00_-;&quot;ر.س.&quot;\ #,##0.00\-"/>
    <numFmt numFmtId="167" formatCode="&quot;ر.س.&quot;\ #,##0.00_-;[Red]&quot;ر.س.&quot;\ #,##0.00\-"/>
    <numFmt numFmtId="168" formatCode="_-&quot;ر.س.&quot;\ * #,##0_-;_-&quot;ر.س.&quot;\ * #,##0\-;_-&quot;ر.س.&quot;\ * &quot;-&quot;_-;_-@_-"/>
    <numFmt numFmtId="169" formatCode="_-* #,##0_-;_-* #,##0\-;_-* &quot;-&quot;_-;_-@_-"/>
    <numFmt numFmtId="170" formatCode="_-&quot;ر.س.&quot;\ * #,##0.00_-;_-&quot;ر.س.&quot;\ * #,##0.00\-;_-&quot;ر.س.&quot;\ * &quot;-&quot;??_-;_-@_-"/>
    <numFmt numFmtId="171" formatCode="_-* #,##0.00_-;_-* #,##0.00\-;_-* &quot;-&quot;??_-;_-@_-"/>
    <numFmt numFmtId="172" formatCode="#,##0&quot;Lek&quot;;\-#,##0&quot;Lek&quot;"/>
    <numFmt numFmtId="173" formatCode="#,##0&quot;Lek&quot;;[Red]\-#,##0&quot;Lek&quot;"/>
    <numFmt numFmtId="174" formatCode="#,##0.00&quot;Lek&quot;;\-#,##0.00&quot;Lek&quot;"/>
    <numFmt numFmtId="175" formatCode="#,##0.00&quot;Lek&quot;;[Red]\-#,##0.00&quot;Lek&quot;"/>
    <numFmt numFmtId="176" formatCode="_-* #,##0&quot;Lek&quot;_-;\-* #,##0&quot;Lek&quot;_-;_-* &quot;-&quot;&quot;Lek&quot;_-;_-@_-"/>
    <numFmt numFmtId="177" formatCode="_-* #,##0_L_e_k_-;\-* #,##0_L_e_k_-;_-* &quot;-&quot;_L_e_k_-;_-@_-"/>
    <numFmt numFmtId="178" formatCode="_-* #,##0.00&quot;Lek&quot;_-;\-* #,##0.00&quot;Lek&quot;_-;_-* &quot;-&quot;??&quot;Lek&quot;_-;_-@_-"/>
    <numFmt numFmtId="179" formatCode="_-* #,##0.00_L_e_k_-;\-* #,##0.00_L_e_k_-;_-* &quot;-&quot;??_L_e_k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د.ع.&quot;\ #,##0_-;&quot;د.ع.&quot;\ #,##0\-"/>
    <numFmt numFmtId="189" formatCode="&quot;د.ع.&quot;\ #,##0_-;[Red]&quot;د.ع.&quot;\ #,##0\-"/>
    <numFmt numFmtId="190" formatCode="&quot;د.ع.&quot;\ #,##0.00_-;&quot;د.ع.&quot;\ #,##0.00\-"/>
    <numFmt numFmtId="191" formatCode="&quot;د.ع.&quot;\ #,##0.00_-;[Red]&quot;د.ع.&quot;\ #,##0.00\-"/>
    <numFmt numFmtId="192" formatCode="_-&quot;د.ع.&quot;\ * #,##0_-;_-&quot;د.ع.&quot;\ * #,##0\-;_-&quot;د.ع.&quot;\ * &quot;-&quot;_-;_-@_-"/>
    <numFmt numFmtId="193" formatCode="_-&quot;د.ع.&quot;\ * #,##0.00_-;_-&quot;د.ع.&quot;\ * #,##0.00\-;_-&quot;د.ع.&quot;\ * &quot;-&quot;??_-;_-@_-"/>
    <numFmt numFmtId="194" formatCode="_(* #,##0.0_);_(* \(#,##0.0\);_(* &quot;-&quot;??_);_(@_)"/>
    <numFmt numFmtId="195" formatCode="_(* #,##0_);_(* \(#,##0\);_(* &quot;-&quot;??_);_(@_)"/>
    <numFmt numFmtId="196" formatCode="0.000"/>
    <numFmt numFmtId="197" formatCode="0.0"/>
    <numFmt numFmtId="198" formatCode="0.000000"/>
    <numFmt numFmtId="199" formatCode="0.00000"/>
    <numFmt numFmtId="200" formatCode="0.0000"/>
    <numFmt numFmtId="201" formatCode="0.00000000"/>
    <numFmt numFmtId="202" formatCode="0.0000000"/>
    <numFmt numFmtId="203" formatCode="0#"/>
    <numFmt numFmtId="204" formatCode="0.000000000"/>
    <numFmt numFmtId="205" formatCode="0.0000000000"/>
    <numFmt numFmtId="206" formatCode="0.00000000000"/>
    <numFmt numFmtId="207" formatCode="0.000000000000"/>
    <numFmt numFmtId="208" formatCode="0.0000000000000"/>
    <numFmt numFmtId="209" formatCode="0.00000000000000"/>
    <numFmt numFmtId="210" formatCode="0.000000000000000"/>
    <numFmt numFmtId="211" formatCode="0.0000000000000000"/>
    <numFmt numFmtId="212" formatCode="0.00000000000000000"/>
    <numFmt numFmtId="213" formatCode="0.000000000000000000"/>
    <numFmt numFmtId="214" formatCode="&quot;نعم&quot;\,\ &quot;نعم&quot;\,\ &quot;لا&quot;"/>
    <numFmt numFmtId="215" formatCode="&quot;True&quot;;&quot;True&quot;;&quot;False&quot;"/>
    <numFmt numFmtId="216" formatCode="&quot;تشغيل&quot;\,\ &quot;تشغيل&quot;\,\ &quot;إيقاف تشغيل&quot;"/>
    <numFmt numFmtId="217" formatCode="[$€-2]\ #,##0.00_);[Red]\([$€-2]\ #,##0.00\)"/>
    <numFmt numFmtId="218" formatCode="&quot;Yes&quot;;&quot;Yes&quot;;&quot;No&quot;"/>
    <numFmt numFmtId="219" formatCode="&quot;On&quot;;&quot;On&quot;;&quot;Off&quot;"/>
  </numFmts>
  <fonts count="73">
    <font>
      <sz val="10"/>
      <name val="Arial"/>
      <family val="0"/>
    </font>
    <font>
      <sz val="8"/>
      <name val="Arial"/>
      <family val="2"/>
    </font>
    <font>
      <u val="single"/>
      <sz val="10"/>
      <color indexed="12"/>
      <name val="Arial"/>
      <family val="2"/>
    </font>
    <font>
      <u val="single"/>
      <sz val="10"/>
      <color indexed="36"/>
      <name val="Arial"/>
      <family val="2"/>
    </font>
    <font>
      <b/>
      <sz val="8"/>
      <name val="Simplified Arabic"/>
      <family val="1"/>
    </font>
    <font>
      <b/>
      <sz val="7"/>
      <name val="Simplified Arabic"/>
      <family val="1"/>
    </font>
    <font>
      <b/>
      <sz val="10"/>
      <name val="Times New Roman"/>
      <family val="1"/>
    </font>
    <font>
      <b/>
      <sz val="10"/>
      <name val="Arial"/>
      <family val="2"/>
    </font>
    <font>
      <b/>
      <sz val="12"/>
      <name val="Simplified Arabic"/>
      <family val="1"/>
    </font>
    <font>
      <b/>
      <sz val="9"/>
      <name val="Simplified Arabic"/>
      <family val="1"/>
    </font>
    <font>
      <b/>
      <sz val="11"/>
      <name val="Arial"/>
      <family val="2"/>
    </font>
    <font>
      <sz val="8"/>
      <name val="Simplified Arabic"/>
      <family val="1"/>
    </font>
    <font>
      <sz val="6"/>
      <name val="Arial"/>
      <family val="2"/>
    </font>
    <font>
      <sz val="9"/>
      <name val="Arial"/>
      <family val="2"/>
    </font>
    <font>
      <b/>
      <sz val="11"/>
      <name val="Simplified Arabic"/>
      <family val="1"/>
    </font>
    <font>
      <sz val="9"/>
      <name val="Simplified Arabic"/>
      <family val="1"/>
    </font>
    <font>
      <sz val="11"/>
      <color indexed="8"/>
      <name val="Calibri"/>
      <family val="2"/>
    </font>
    <font>
      <sz val="11"/>
      <color indexed="9"/>
      <name val="Calibri"/>
      <family val="2"/>
    </font>
    <font>
      <b/>
      <sz val="11"/>
      <color indexed="63"/>
      <name val="Calibri"/>
      <family val="2"/>
    </font>
    <font>
      <sz val="11"/>
      <color indexed="62"/>
      <name val="Calibri"/>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b/>
      <sz val="8"/>
      <color indexed="8"/>
      <name val="Arial"/>
      <family val="2"/>
    </font>
    <font>
      <sz val="10"/>
      <name val="Simplified Arabic"/>
      <family val="1"/>
    </font>
    <font>
      <b/>
      <sz val="8"/>
      <name val="Arial"/>
      <family val="2"/>
    </font>
    <font>
      <sz val="12"/>
      <color indexed="8"/>
      <name val="Arial"/>
      <family val="0"/>
    </font>
    <font>
      <sz val="8"/>
      <color indexed="8"/>
      <name val="Simplified Arabic"/>
      <family val="0"/>
    </font>
    <font>
      <b/>
      <sz val="12"/>
      <color indexed="8"/>
      <name val="Arial"/>
      <family val="0"/>
    </font>
    <font>
      <b/>
      <sz val="9"/>
      <color indexed="8"/>
      <name val="Arial"/>
      <family val="0"/>
    </font>
    <font>
      <b/>
      <sz val="14.5"/>
      <color indexed="8"/>
      <name val="Arial"/>
      <family val="0"/>
    </font>
    <font>
      <b/>
      <sz val="14.5"/>
      <color indexed="12"/>
      <name val="Arial"/>
      <family val="0"/>
    </font>
    <font>
      <sz val="7.55"/>
      <color indexed="8"/>
      <name val="Arial"/>
      <family val="0"/>
    </font>
    <font>
      <b/>
      <sz val="13"/>
      <color indexed="8"/>
      <name val="Times New Roman"/>
      <family val="0"/>
    </font>
    <font>
      <b/>
      <sz val="13"/>
      <color indexed="12"/>
      <name val="Times New Roman"/>
      <family val="0"/>
    </font>
    <font>
      <sz val="10"/>
      <color indexed="8"/>
      <name val="Simplified Arabic"/>
      <family val="0"/>
    </font>
    <font>
      <b/>
      <sz val="16"/>
      <color indexed="8"/>
      <name val="Simplified Arabic"/>
      <family val="0"/>
    </font>
    <font>
      <sz val="12"/>
      <color indexed="8"/>
      <name val="Simplified Arabic"/>
      <family val="0"/>
    </font>
    <font>
      <sz val="12"/>
      <color indexed="12"/>
      <name val="Simplified Arabic"/>
      <family val="0"/>
    </font>
    <font>
      <u val="single"/>
      <sz val="12"/>
      <color indexed="8"/>
      <name val="Simplified Arabic"/>
      <family val="0"/>
    </font>
    <font>
      <sz val="10"/>
      <color indexed="8"/>
      <name val="Arial"/>
      <family val="0"/>
    </font>
    <font>
      <b/>
      <u val="single"/>
      <sz val="14"/>
      <color indexed="8"/>
      <name val="Simplified Arabic"/>
      <family val="0"/>
    </font>
    <font>
      <b/>
      <u val="single"/>
      <sz val="12"/>
      <color indexed="8"/>
      <name val="Simplified Arabic"/>
      <family val="0"/>
    </font>
    <font>
      <b/>
      <sz val="12"/>
      <color indexed="8"/>
      <name val="Simplified Arabic"/>
      <family val="0"/>
    </font>
    <font>
      <u val="single"/>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A6A6A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46">
    <xf numFmtId="0" fontId="0" fillId="0" borderId="0" xfId="0" applyAlignment="1">
      <alignment/>
    </xf>
    <xf numFmtId="49" fontId="4" fillId="0" borderId="10" xfId="0" applyNumberFormat="1" applyFont="1" applyFill="1" applyBorder="1" applyAlignment="1">
      <alignment horizontal="center" vertical="center" readingOrder="2"/>
    </xf>
    <xf numFmtId="197" fontId="4" fillId="0" borderId="10" xfId="0" applyNumberFormat="1" applyFont="1" applyFill="1" applyBorder="1" applyAlignment="1">
      <alignment horizontal="center" vertical="center" wrapText="1"/>
    </xf>
    <xf numFmtId="197" fontId="4" fillId="0" borderId="10" xfId="0" applyNumberFormat="1" applyFont="1" applyFill="1" applyBorder="1" applyAlignment="1">
      <alignment horizontal="center" vertical="center"/>
    </xf>
    <xf numFmtId="0" fontId="6"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wrapText="1"/>
    </xf>
    <xf numFmtId="196" fontId="4" fillId="0" borderId="0" xfId="0" applyNumberFormat="1" applyFont="1" applyFill="1" applyBorder="1" applyAlignment="1">
      <alignment horizontal="center" vertical="center" wrapText="1"/>
    </xf>
    <xf numFmtId="197" fontId="4" fillId="0" borderId="0" xfId="0" applyNumberFormat="1" applyFont="1" applyFill="1" applyBorder="1" applyAlignment="1">
      <alignment horizontal="center" vertical="center"/>
    </xf>
    <xf numFmtId="197" fontId="5" fillId="0"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197" fontId="4" fillId="0" borderId="11" xfId="0" applyNumberFormat="1" applyFont="1" applyFill="1" applyBorder="1" applyAlignment="1">
      <alignment horizontal="center" vertical="center" wrapText="1" readingOrder="2"/>
    </xf>
    <xf numFmtId="49" fontId="4" fillId="0" borderId="0" xfId="0" applyNumberFormat="1" applyFont="1" applyFill="1" applyBorder="1" applyAlignment="1">
      <alignment horizontal="center" vertical="center" readingOrder="2"/>
    </xf>
    <xf numFmtId="197" fontId="4" fillId="0" borderId="10" xfId="0" applyNumberFormat="1" applyFont="1" applyFill="1" applyBorder="1" applyAlignment="1">
      <alignment horizontal="center" vertical="center" wrapText="1" readingOrder="1"/>
    </xf>
    <xf numFmtId="0" fontId="8" fillId="0" borderId="0" xfId="0" applyFont="1" applyBorder="1" applyAlignment="1">
      <alignment horizontal="center" vertical="center"/>
    </xf>
    <xf numFmtId="1" fontId="4" fillId="0" borderId="10" xfId="0" applyNumberFormat="1" applyFont="1" applyFill="1" applyBorder="1" applyAlignment="1">
      <alignment horizontal="center" vertical="center" wrapText="1" readingOrder="1"/>
    </xf>
    <xf numFmtId="0" fontId="0" fillId="0" borderId="0" xfId="0" applyAlignment="1">
      <alignment horizontal="right"/>
    </xf>
    <xf numFmtId="197" fontId="13" fillId="0" borderId="10" xfId="0" applyNumberFormat="1" applyFont="1" applyFill="1" applyBorder="1" applyAlignment="1">
      <alignment horizontal="center" vertical="center" wrapText="1" readingOrder="1"/>
    </xf>
    <xf numFmtId="0" fontId="0" fillId="0" borderId="0" xfId="0" applyAlignment="1">
      <alignment vertical="center"/>
    </xf>
    <xf numFmtId="3" fontId="10" fillId="0" borderId="0" xfId="0" applyNumberFormat="1" applyFont="1" applyBorder="1" applyAlignment="1">
      <alignment horizontal="center" vertical="center" wrapText="1" readingOrder="1"/>
    </xf>
    <xf numFmtId="0" fontId="10" fillId="0" borderId="0" xfId="0" applyFont="1" applyBorder="1" applyAlignment="1">
      <alignment horizontal="center" vertical="center" wrapText="1" readingOrder="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13" fillId="0" borderId="13" xfId="0" applyFont="1" applyBorder="1" applyAlignment="1">
      <alignment horizontal="center" vertical="center" wrapText="1" readingOrder="1"/>
    </xf>
    <xf numFmtId="197" fontId="13" fillId="0" borderId="13" xfId="0" applyNumberFormat="1" applyFont="1" applyBorder="1" applyAlignment="1">
      <alignment horizontal="center" vertical="center" wrapText="1" readingOrder="1"/>
    </xf>
    <xf numFmtId="0" fontId="9" fillId="33" borderId="11" xfId="0" applyFont="1" applyFill="1" applyBorder="1" applyAlignment="1">
      <alignment horizontal="right" wrapText="1" readingOrder="2"/>
    </xf>
    <xf numFmtId="0" fontId="4" fillId="0" borderId="11" xfId="0" applyFont="1" applyFill="1" applyBorder="1" applyAlignment="1">
      <alignment horizontal="right" vertical="center" readingOrder="2"/>
    </xf>
    <xf numFmtId="0" fontId="13" fillId="0" borderId="11" xfId="0" applyFont="1" applyFill="1" applyBorder="1" applyAlignment="1">
      <alignment horizontal="center" vertical="center" wrapText="1" readingOrder="1"/>
    </xf>
    <xf numFmtId="0" fontId="13" fillId="0" borderId="10" xfId="0" applyFont="1" applyFill="1" applyBorder="1" applyAlignment="1">
      <alignment horizontal="center" vertical="center" wrapText="1" readingOrder="2"/>
    </xf>
    <xf numFmtId="197" fontId="13" fillId="0" borderId="10" xfId="0" applyNumberFormat="1" applyFont="1" applyFill="1" applyBorder="1" applyAlignment="1">
      <alignment horizontal="center" vertical="center" wrapText="1" readingOrder="2"/>
    </xf>
    <xf numFmtId="196" fontId="13" fillId="0" borderId="11" xfId="0" applyNumberFormat="1" applyFont="1" applyFill="1" applyBorder="1" applyAlignment="1">
      <alignment horizontal="center" vertical="center" wrapText="1" readingOrder="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197" fontId="0" fillId="0" borderId="12" xfId="0" applyNumberFormat="1" applyFont="1" applyBorder="1" applyAlignment="1">
      <alignment horizontal="center" vertical="center" wrapText="1"/>
    </xf>
    <xf numFmtId="197" fontId="0" fillId="0" borderId="14" xfId="0" applyNumberFormat="1" applyFont="1" applyBorder="1" applyAlignment="1">
      <alignment horizontal="center" vertical="center" wrapText="1"/>
    </xf>
    <xf numFmtId="197" fontId="0" fillId="0" borderId="15" xfId="0" applyNumberFormat="1" applyFont="1" applyBorder="1" applyAlignment="1">
      <alignment horizontal="center" vertical="center" wrapText="1"/>
    </xf>
    <xf numFmtId="0" fontId="15" fillId="0" borderId="10" xfId="0" applyFont="1" applyFill="1" applyBorder="1" applyAlignment="1">
      <alignment horizontal="center" vertical="center"/>
    </xf>
    <xf numFmtId="0" fontId="14" fillId="0" borderId="0" xfId="0" applyFont="1" applyBorder="1" applyAlignment="1">
      <alignment horizontal="right" vertical="center"/>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12" fillId="0" borderId="10" xfId="0" applyFont="1" applyBorder="1" applyAlignment="1">
      <alignment horizontal="center" vertical="center" wrapText="1"/>
    </xf>
    <xf numFmtId="197" fontId="0" fillId="0" borderId="12" xfId="0" applyNumberFormat="1" applyFont="1" applyBorder="1" applyAlignment="1">
      <alignment horizontal="center" vertical="center" wrapText="1"/>
    </xf>
    <xf numFmtId="49" fontId="4" fillId="0" borderId="0" xfId="0" applyNumberFormat="1" applyFont="1" applyFill="1" applyBorder="1" applyAlignment="1">
      <alignment horizontal="center" vertical="center" readingOrder="2"/>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wrapText="1"/>
    </xf>
    <xf numFmtId="196" fontId="4" fillId="0" borderId="0" xfId="0" applyNumberFormat="1" applyFont="1" applyFill="1" applyBorder="1" applyAlignment="1">
      <alignment horizontal="center" vertical="center" wrapText="1"/>
    </xf>
    <xf numFmtId="197" fontId="4" fillId="0" borderId="0"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7" fillId="0" borderId="10" xfId="0" applyFont="1" applyBorder="1" applyAlignment="1">
      <alignment horizontal="center" vertical="center"/>
    </xf>
    <xf numFmtId="197" fontId="0" fillId="0" borderId="14" xfId="0" applyNumberFormat="1" applyFont="1" applyBorder="1" applyAlignment="1">
      <alignment horizontal="center" vertical="center" wrapText="1"/>
    </xf>
    <xf numFmtId="197" fontId="0" fillId="0" borderId="15" xfId="0" applyNumberFormat="1" applyFont="1" applyBorder="1" applyAlignment="1">
      <alignment horizontal="center" vertical="center" wrapText="1"/>
    </xf>
    <xf numFmtId="197" fontId="0" fillId="0" borderId="12" xfId="0" applyNumberFormat="1" applyBorder="1" applyAlignment="1">
      <alignment horizontal="center" vertical="center" wrapText="1"/>
    </xf>
    <xf numFmtId="0" fontId="0" fillId="0" borderId="10" xfId="0" applyFont="1" applyBorder="1" applyAlignment="1">
      <alignment horizontal="center" vertical="center" wrapText="1"/>
    </xf>
    <xf numFmtId="197" fontId="5" fillId="0" borderId="10"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wrapText="1"/>
    </xf>
    <xf numFmtId="197"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readingOrder="2"/>
    </xf>
    <xf numFmtId="0" fontId="9" fillId="0" borderId="11" xfId="0" applyFont="1" applyFill="1" applyBorder="1" applyAlignment="1">
      <alignment horizontal="right" vertical="center" readingOrder="2"/>
    </xf>
    <xf numFmtId="0" fontId="0" fillId="0" borderId="10" xfId="0" applyFont="1" applyFill="1" applyBorder="1" applyAlignment="1">
      <alignment horizontal="center" vertical="center" wrapText="1" readingOrder="1"/>
    </xf>
    <xf numFmtId="197" fontId="4" fillId="0" borderId="10" xfId="0" applyNumberFormat="1" applyFont="1" applyFill="1" applyBorder="1" applyAlignment="1">
      <alignment horizontal="center" vertical="center" wrapText="1" readingOrder="1"/>
    </xf>
    <xf numFmtId="197" fontId="4" fillId="0" borderId="11" xfId="0" applyNumberFormat="1" applyFont="1" applyFill="1" applyBorder="1" applyAlignment="1">
      <alignment horizontal="center" vertical="center" wrapText="1" readingOrder="2"/>
    </xf>
    <xf numFmtId="197" fontId="4" fillId="0" borderId="10" xfId="0" applyNumberFormat="1" applyFont="1" applyFill="1" applyBorder="1" applyAlignment="1">
      <alignment horizontal="center" vertical="center"/>
    </xf>
    <xf numFmtId="0" fontId="9" fillId="0" borderId="11" xfId="0" applyFont="1" applyFill="1" applyBorder="1" applyAlignment="1">
      <alignment horizontal="right" wrapText="1" readingOrder="2"/>
    </xf>
    <xf numFmtId="197" fontId="0" fillId="0" borderId="10" xfId="0" applyNumberFormat="1" applyFont="1" applyFill="1" applyBorder="1" applyAlignment="1">
      <alignment horizontal="center" vertical="center" wrapText="1" readingOrder="1"/>
    </xf>
    <xf numFmtId="197" fontId="0" fillId="0" borderId="10" xfId="0" applyNumberFormat="1" applyFont="1" applyFill="1" applyBorder="1" applyAlignment="1">
      <alignment horizontal="center" vertical="center" wrapText="1" readingOrder="2"/>
    </xf>
    <xf numFmtId="1" fontId="4" fillId="0" borderId="10" xfId="0" applyNumberFormat="1" applyFont="1" applyFill="1" applyBorder="1" applyAlignment="1">
      <alignment horizontal="center" vertical="center" wrapText="1" readingOrder="1"/>
    </xf>
    <xf numFmtId="0" fontId="0" fillId="0" borderId="0" xfId="0" applyFont="1" applyAlignment="1">
      <alignment/>
    </xf>
    <xf numFmtId="0" fontId="13" fillId="0" borderId="0" xfId="0" applyFont="1" applyAlignment="1">
      <alignment/>
    </xf>
    <xf numFmtId="3" fontId="10" fillId="0" borderId="0" xfId="0" applyNumberFormat="1" applyFont="1" applyBorder="1" applyAlignment="1">
      <alignment horizontal="center" wrapText="1" readingOrder="1"/>
    </xf>
    <xf numFmtId="0" fontId="10" fillId="0" borderId="0" xfId="0" applyFont="1" applyBorder="1" applyAlignment="1">
      <alignment horizontal="center" wrapText="1" readingOrder="1"/>
    </xf>
    <xf numFmtId="0" fontId="10" fillId="0" borderId="0" xfId="0" applyFont="1" applyBorder="1" applyAlignment="1">
      <alignment horizontal="right" vertical="center"/>
    </xf>
    <xf numFmtId="0" fontId="11" fillId="0" borderId="10" xfId="0" applyFont="1" applyFill="1" applyBorder="1" applyAlignment="1">
      <alignment horizontal="center" vertical="center"/>
    </xf>
    <xf numFmtId="197" fontId="0" fillId="0" borderId="14" xfId="0" applyNumberFormat="1" applyBorder="1" applyAlignment="1">
      <alignment horizontal="center" vertical="center" wrapText="1"/>
    </xf>
    <xf numFmtId="197" fontId="0" fillId="0" borderId="15" xfId="0" applyNumberFormat="1" applyBorder="1" applyAlignment="1">
      <alignment horizontal="center" vertical="center" wrapText="1"/>
    </xf>
    <xf numFmtId="0" fontId="11" fillId="0" borderId="12" xfId="0" applyFont="1" applyFill="1" applyBorder="1" applyAlignment="1">
      <alignment horizontal="center" vertical="center"/>
    </xf>
    <xf numFmtId="0" fontId="72" fillId="0" borderId="11" xfId="0" applyFont="1" applyBorder="1" applyAlignment="1">
      <alignment horizontal="right" vertical="center" wrapText="1" readingOrder="1"/>
    </xf>
    <xf numFmtId="0" fontId="13" fillId="0" borderId="11" xfId="0" applyFont="1" applyFill="1" applyBorder="1" applyAlignment="1">
      <alignment horizontal="center" vertical="center" wrapText="1" readingOrder="2"/>
    </xf>
    <xf numFmtId="197" fontId="13" fillId="0" borderId="10" xfId="0" applyNumberFormat="1" applyFont="1" applyBorder="1" applyAlignment="1">
      <alignment horizontal="center" vertical="center" wrapText="1" readingOrder="2"/>
    </xf>
    <xf numFmtId="197" fontId="0" fillId="0" borderId="10" xfId="0" applyNumberFormat="1" applyFont="1" applyBorder="1" applyAlignment="1">
      <alignment horizontal="center" vertical="center" wrapText="1" readingOrder="1"/>
    </xf>
    <xf numFmtId="0" fontId="0" fillId="34" borderId="10" xfId="0" applyFont="1" applyFill="1" applyBorder="1" applyAlignment="1">
      <alignment horizontal="center" vertical="center" wrapText="1" readingOrder="1"/>
    </xf>
    <xf numFmtId="197" fontId="34" fillId="0" borderId="13" xfId="0" applyNumberFormat="1" applyFont="1" applyFill="1" applyBorder="1" applyAlignment="1">
      <alignment horizontal="center" vertical="center" wrapText="1" readingOrder="1"/>
    </xf>
    <xf numFmtId="197" fontId="34" fillId="0" borderId="10" xfId="0" applyNumberFormat="1" applyFont="1" applyFill="1" applyBorder="1" applyAlignment="1">
      <alignment horizontal="center" vertical="center" wrapText="1" readingOrder="1"/>
    </xf>
    <xf numFmtId="0" fontId="13" fillId="0" borderId="10" xfId="0" applyFont="1" applyBorder="1" applyAlignment="1">
      <alignment horizontal="center" vertical="center" wrapText="1" readingOrder="2"/>
    </xf>
    <xf numFmtId="0" fontId="0" fillId="0" borderId="10" xfId="0" applyFont="1" applyBorder="1" applyAlignment="1">
      <alignment horizontal="center" vertical="center" wrapText="1" readingOrder="1"/>
    </xf>
    <xf numFmtId="197" fontId="0" fillId="34" borderId="10" xfId="0" applyNumberFormat="1" applyFont="1" applyFill="1" applyBorder="1" applyAlignment="1">
      <alignment horizontal="center" vertical="center" wrapText="1" readingOrder="1"/>
    </xf>
    <xf numFmtId="0" fontId="72" fillId="0" borderId="11" xfId="0" applyFont="1" applyBorder="1" applyAlignment="1">
      <alignment horizontal="right" vertical="center"/>
    </xf>
    <xf numFmtId="0" fontId="0" fillId="0" borderId="10" xfId="0" applyFont="1" applyBorder="1" applyAlignment="1">
      <alignment horizontal="center" vertical="center" wrapText="1" readingOrder="2"/>
    </xf>
    <xf numFmtId="197" fontId="0" fillId="0" borderId="10" xfId="0" applyNumberFormat="1" applyFont="1" applyBorder="1" applyAlignment="1">
      <alignment horizontal="center" vertical="center" wrapText="1"/>
    </xf>
    <xf numFmtId="197" fontId="0" fillId="0"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3" fillId="0" borderId="12" xfId="0" applyFont="1" applyBorder="1" applyAlignment="1">
      <alignment horizontal="center" vertical="center" wrapText="1"/>
    </xf>
    <xf numFmtId="49" fontId="4" fillId="0" borderId="11" xfId="0" applyNumberFormat="1" applyFont="1" applyFill="1" applyBorder="1" applyAlignment="1">
      <alignment horizontal="center" vertical="center" readingOrder="2"/>
    </xf>
    <xf numFmtId="0" fontId="4" fillId="0" borderId="11" xfId="0" applyFont="1" applyBorder="1" applyAlignment="1">
      <alignment horizontal="justify" wrapText="1" readingOrder="2"/>
    </xf>
    <xf numFmtId="0" fontId="13" fillId="0" borderId="11" xfId="0" applyFont="1" applyFill="1" applyBorder="1" applyAlignment="1">
      <alignment horizontal="center" wrapText="1" readingOrder="2"/>
    </xf>
    <xf numFmtId="197" fontId="0" fillId="0" borderId="13" xfId="0" applyNumberFormat="1" applyFont="1" applyFill="1" applyBorder="1" applyAlignment="1">
      <alignment horizontal="center" vertical="center" wrapText="1" readingOrder="1"/>
    </xf>
    <xf numFmtId="196" fontId="0" fillId="0" borderId="10" xfId="0" applyNumberFormat="1" applyFont="1" applyFill="1" applyBorder="1" applyAlignment="1">
      <alignment horizontal="center" vertical="center" wrapText="1" readingOrder="1"/>
    </xf>
    <xf numFmtId="49" fontId="4" fillId="0" borderId="11" xfId="0" applyNumberFormat="1" applyFont="1" applyFill="1" applyBorder="1" applyAlignment="1">
      <alignment horizontal="center" vertical="center" readingOrder="2"/>
    </xf>
    <xf numFmtId="0" fontId="13" fillId="0" borderId="11" xfId="0" applyFont="1" applyFill="1" applyBorder="1" applyAlignment="1">
      <alignment horizontal="center"/>
    </xf>
    <xf numFmtId="0" fontId="0" fillId="0" borderId="0" xfId="0" applyFont="1" applyBorder="1" applyAlignment="1">
      <alignment horizontal="center" wrapText="1" readingOrder="1"/>
    </xf>
    <xf numFmtId="0" fontId="0" fillId="34" borderId="0" xfId="0" applyFont="1" applyFill="1" applyBorder="1" applyAlignment="1">
      <alignment horizontal="center" wrapText="1" readingOrder="1"/>
    </xf>
    <xf numFmtId="196" fontId="13" fillId="0" borderId="11" xfId="0" applyNumberFormat="1" applyFont="1" applyFill="1" applyBorder="1" applyAlignment="1">
      <alignment horizontal="center"/>
    </xf>
    <xf numFmtId="0" fontId="4" fillId="0" borderId="11" xfId="0" applyFont="1" applyFill="1" applyBorder="1" applyAlignment="1">
      <alignment horizontal="right" vertical="center" readingOrder="2"/>
    </xf>
    <xf numFmtId="1" fontId="0" fillId="0" borderId="11" xfId="0" applyNumberFormat="1" applyFont="1" applyFill="1" applyBorder="1" applyAlignment="1">
      <alignment horizontal="center" vertical="center" readingOrder="2"/>
    </xf>
    <xf numFmtId="0" fontId="13" fillId="0" borderId="10" xfId="0" applyFont="1" applyFill="1" applyBorder="1" applyAlignment="1">
      <alignment horizontal="center" vertical="center"/>
    </xf>
    <xf numFmtId="0" fontId="0" fillId="0" borderId="10" xfId="0" applyFont="1" applyFill="1" applyBorder="1" applyAlignment="1">
      <alignment horizontal="center" vertical="center"/>
    </xf>
    <xf numFmtId="1" fontId="0" fillId="0" borderId="10" xfId="0" applyNumberFormat="1" applyFont="1" applyFill="1" applyBorder="1" applyAlignment="1">
      <alignment horizontal="center" vertical="center" wrapText="1" readingOrder="1"/>
    </xf>
    <xf numFmtId="0" fontId="0" fillId="0" borderId="0" xfId="0" applyBorder="1" applyAlignment="1">
      <alignment/>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 fillId="0" borderId="10" xfId="0" applyFont="1" applyBorder="1" applyAlignment="1">
      <alignment horizontal="center" vertical="center" wrapText="1" readingOrder="2"/>
    </xf>
    <xf numFmtId="0" fontId="9" fillId="33" borderId="16" xfId="0" applyFont="1" applyFill="1" applyBorder="1" applyAlignment="1">
      <alignment horizontal="right" wrapText="1" readingOrder="2"/>
    </xf>
    <xf numFmtId="197" fontId="13" fillId="0" borderId="13" xfId="0" applyNumberFormat="1" applyFont="1" applyFill="1" applyBorder="1" applyAlignment="1">
      <alignment horizontal="center" vertical="center" wrapText="1" readingOrder="1"/>
    </xf>
    <xf numFmtId="196" fontId="13" fillId="0" borderId="10" xfId="0" applyNumberFormat="1" applyFont="1" applyFill="1" applyBorder="1" applyAlignment="1">
      <alignment horizontal="center" vertical="center" wrapText="1" readingOrder="1"/>
    </xf>
    <xf numFmtId="0" fontId="9" fillId="33" borderId="0" xfId="0" applyFont="1" applyFill="1" applyBorder="1" applyAlignment="1">
      <alignment horizontal="right" wrapText="1" readingOrder="2"/>
    </xf>
    <xf numFmtId="0" fontId="13" fillId="0" borderId="0" xfId="0" applyFont="1" applyBorder="1" applyAlignment="1">
      <alignment horizontal="center" vertical="center" wrapText="1" readingOrder="1"/>
    </xf>
    <xf numFmtId="0" fontId="13" fillId="0" borderId="0" xfId="0" applyFont="1" applyFill="1" applyBorder="1" applyAlignment="1">
      <alignment horizontal="center" vertical="center" wrapText="1" readingOrder="1"/>
    </xf>
    <xf numFmtId="49" fontId="4" fillId="0" borderId="15" xfId="0" applyNumberFormat="1" applyFont="1" applyFill="1" applyBorder="1" applyAlignment="1">
      <alignment horizontal="center" vertical="center" readingOrder="2"/>
    </xf>
    <xf numFmtId="1" fontId="13" fillId="0" borderId="11" xfId="0" applyNumberFormat="1" applyFont="1" applyFill="1" applyBorder="1" applyAlignment="1">
      <alignment horizontal="center" vertical="center" readingOrder="2"/>
    </xf>
    <xf numFmtId="1" fontId="13" fillId="0" borderId="10" xfId="0" applyNumberFormat="1" applyFont="1" applyFill="1" applyBorder="1" applyAlignment="1">
      <alignment horizontal="center" vertical="center" wrapText="1" readingOrder="1"/>
    </xf>
    <xf numFmtId="197" fontId="0" fillId="0" borderId="12"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14" xfId="0" applyBorder="1" applyAlignment="1">
      <alignment/>
    </xf>
    <xf numFmtId="0" fontId="35" fillId="0" borderId="10" xfId="0" applyFont="1" applyBorder="1" applyAlignment="1">
      <alignment horizontal="center" vertical="center" wrapText="1" readingOrder="2"/>
    </xf>
    <xf numFmtId="0" fontId="9" fillId="33" borderId="10" xfId="0" applyFont="1" applyFill="1" applyBorder="1" applyAlignment="1">
      <alignment horizontal="right" wrapText="1" readingOrder="2"/>
    </xf>
    <xf numFmtId="0" fontId="4" fillId="0" borderId="10" xfId="0" applyFont="1" applyFill="1" applyBorder="1" applyAlignment="1">
      <alignment horizontal="right" vertical="center" readingOrder="2"/>
    </xf>
    <xf numFmtId="1" fontId="13" fillId="0" borderId="11" xfId="0" applyNumberFormat="1" applyFont="1" applyFill="1" applyBorder="1" applyAlignment="1">
      <alignment horizontal="center" vertical="center" wrapText="1" readingOrder="1"/>
    </xf>
    <xf numFmtId="0" fontId="13" fillId="0" borderId="11" xfId="0" applyFont="1" applyBorder="1" applyAlignment="1">
      <alignment horizontal="center" vertical="center" wrapText="1" readingOrder="2"/>
    </xf>
    <xf numFmtId="0" fontId="0" fillId="0" borderId="10" xfId="0" applyFont="1" applyFill="1" applyBorder="1" applyAlignment="1">
      <alignment horizontal="center" vertical="center" wrapText="1" readingOrder="2"/>
    </xf>
    <xf numFmtId="0" fontId="13" fillId="0" borderId="11" xfId="0" applyFont="1" applyBorder="1" applyAlignment="1">
      <alignment horizontal="center" vertical="center" wrapText="1" readingOrder="1"/>
    </xf>
    <xf numFmtId="0" fontId="13" fillId="0" borderId="10" xfId="0" applyFont="1" applyFill="1" applyBorder="1" applyAlignment="1">
      <alignment horizontal="center" vertical="center" wrapText="1" readingOrder="1"/>
    </xf>
    <xf numFmtId="196" fontId="13" fillId="0" borderId="11" xfId="0" applyNumberFormat="1" applyFont="1" applyBorder="1" applyAlignment="1">
      <alignment horizontal="center" vertical="center" wrapText="1" readingOrder="1"/>
    </xf>
    <xf numFmtId="0" fontId="4" fillId="0" borderId="16" xfId="0" applyFont="1" applyFill="1" applyBorder="1" applyAlignment="1">
      <alignment horizontal="right" vertical="center" readingOrder="2"/>
    </xf>
    <xf numFmtId="0" fontId="1" fillId="0" borderId="10" xfId="0" applyFont="1" applyBorder="1" applyAlignment="1">
      <alignment horizontal="center" wrapText="1"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latin typeface="Arial"/>
                <a:ea typeface="Arial"/>
                <a:cs typeface="Arial"/>
              </a:rPr>
              <a:t>الارقام القياسية لاسعار المستهلك لشهري </a:t>
            </a:r>
            <a:r>
              <a:rPr lang="en-US" cap="none" sz="1450" b="1" i="0" u="none" baseline="0">
                <a:solidFill>
                  <a:srgbClr val="0000FF"/>
                </a:solidFill>
                <a:latin typeface="Arial"/>
                <a:ea typeface="Arial"/>
                <a:cs typeface="Arial"/>
              </a:rPr>
              <a:t>كانون الثاني 2011 وكانون الاول 2010</a:t>
            </a:r>
            <a:r>
              <a:rPr lang="en-US" cap="none" sz="1450" b="1" i="0" u="none" baseline="0">
                <a:solidFill>
                  <a:srgbClr val="000000"/>
                </a:solidFill>
                <a:latin typeface="Arial"/>
                <a:ea typeface="Arial"/>
                <a:cs typeface="Arial"/>
              </a:rPr>
              <a:t> </a:t>
            </a:r>
          </a:p>
        </c:rich>
      </c:tx>
      <c:layout/>
      <c:spPr>
        <a:noFill/>
        <a:ln>
          <a:noFill/>
        </a:ln>
      </c:spPr>
    </c:title>
    <c:view3D>
      <c:rotX val="15"/>
      <c:rotY val="20"/>
      <c:depthPercent val="100"/>
      <c:rAngAx val="0"/>
      <c:perspective val="30"/>
    </c:view3D>
    <c:plotArea>
      <c:layout/>
      <c:bar3DChart>
        <c:barDir val="col"/>
        <c:grouping val="standard"/>
        <c:varyColors val="0"/>
        <c:ser>
          <c:idx val="0"/>
          <c:order val="0"/>
          <c:tx>
            <c:strRef>
              <c:f>'معدلات المساهمة'!#REF!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'معدلات المساهمة'!#REF!</c:f>
            </c:strRef>
          </c:cat>
          <c:val>
            <c:numRef>
              <c:f>'معدلات المساهمة'!#REF!</c:f>
            </c:numRef>
          </c:val>
          <c:shape val="box"/>
        </c:ser>
        <c:ser>
          <c:idx val="1"/>
          <c:order val="1"/>
          <c:tx>
            <c:strRef>
              <c:f>'معدلات المساهمة'!#REF!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'معدلات المساهمة'!#REF!</c:f>
            </c:strRef>
          </c:cat>
          <c:val>
            <c:numRef>
              <c:f>'معدلات المساهمة'!#REF!</c:f>
            </c:numRef>
          </c:val>
          <c:shape val="box"/>
        </c:ser>
        <c:shape val="box"/>
        <c:axId val="6653833"/>
        <c:axId val="59884498"/>
        <c:axId val="2089571"/>
      </c:bar3DChart>
      <c:catAx>
        <c:axId val="6653833"/>
        <c:scaling>
          <c:orientation val="maxMin"/>
        </c:scaling>
        <c:axPos val="b"/>
        <c:title>
          <c:tx>
            <c:rich>
              <a:bodyPr vert="horz" rot="0" anchor="ctr"/>
              <a:lstStyle/>
              <a:p>
                <a:pPr algn="ctr">
                  <a:defRPr/>
                </a:pPr>
                <a:r>
                  <a:rPr lang="en-US" cap="none" sz="1200" b="1" i="0" u="none" baseline="0">
                    <a:solidFill>
                      <a:srgbClr val="000000"/>
                    </a:solidFill>
                    <a:latin typeface="Arial"/>
                    <a:ea typeface="Arial"/>
                    <a:cs typeface="Arial"/>
                  </a:rPr>
                  <a:t>الاقسام</a:t>
                </a:r>
              </a:p>
            </c:rich>
          </c:tx>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9884498"/>
        <c:crosses val="autoZero"/>
        <c:auto val="1"/>
        <c:lblOffset val="100"/>
        <c:tickLblSkip val="1"/>
        <c:noMultiLvlLbl val="0"/>
      </c:catAx>
      <c:valAx>
        <c:axId val="59884498"/>
        <c:scaling>
          <c:orientation val="minMax"/>
        </c:scaling>
        <c:axPos val="r"/>
        <c:title>
          <c:tx>
            <c:rich>
              <a:bodyPr vert="horz" rot="-5400000" anchor="ctr"/>
              <a:lstStyle/>
              <a:p>
                <a:pPr algn="ctr">
                  <a:defRPr/>
                </a:pPr>
                <a:r>
                  <a:rPr lang="en-US" cap="none" sz="900" b="1" i="0" u="none" baseline="0">
                    <a:solidFill>
                      <a:srgbClr val="000000"/>
                    </a:solidFill>
                    <a:latin typeface="Arial"/>
                    <a:ea typeface="Arial"/>
                    <a:cs typeface="Arial"/>
                  </a:rPr>
                  <a:t>الارقام القياسية</a:t>
                </a:r>
              </a:p>
            </c:rich>
          </c:tx>
          <c:layout/>
          <c:overlay val="0"/>
          <c:spPr>
            <a:noFill/>
            <a:ln>
              <a:noFill/>
            </a:ln>
          </c:spPr>
        </c:title>
        <c:majorGridlines>
          <c:spPr>
            <a:ln w="3175">
              <a:solidFill>
                <a:srgbClr val="000000"/>
              </a:solidFill>
            </a:ln>
          </c:spPr>
        </c:majorGridlines>
        <c:delete val="0"/>
        <c:numFmt formatCode="0" sourceLinked="0"/>
        <c:majorTickMark val="none"/>
        <c:minorTickMark val="none"/>
        <c:tickLblPos val="nextTo"/>
        <c:spPr>
          <a:ln w="3175">
            <a:solidFill>
              <a:srgbClr val="000000"/>
            </a:solidFill>
          </a:ln>
        </c:spPr>
        <c:crossAx val="6653833"/>
        <c:crossesAt val="1"/>
        <c:crossBetween val="between"/>
        <c:dispUnits/>
      </c:valAx>
      <c:serAx>
        <c:axId val="2089571"/>
        <c:scaling>
          <c:orientation val="minMax"/>
        </c:scaling>
        <c:axPos val="b"/>
        <c:delete val="1"/>
        <c:majorTickMark val="out"/>
        <c:minorTickMark val="none"/>
        <c:tickLblPos val="nextTo"/>
        <c:crossAx val="59884498"/>
        <c:crosses val="autoZero"/>
        <c:tickLblSkip val="1"/>
        <c:tickMarkSkip val="1"/>
      </c:serAx>
      <c:spPr>
        <a:noFill/>
        <a:ln>
          <a:noFill/>
        </a:ln>
      </c:spPr>
    </c:plotArea>
    <c:legend>
      <c:legendPos val="r"/>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floor>
      <c:spPr>
        <a:no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cdr:x>
      <cdr:y>0.09475</cdr:y>
    </cdr:from>
    <cdr:to>
      <cdr:x>0.8565</cdr:x>
      <cdr:y>0.14975</cdr:y>
    </cdr:to>
    <cdr:sp>
      <cdr:nvSpPr>
        <cdr:cNvPr id="1" name="Text Box 2"/>
        <cdr:cNvSpPr txBox="1">
          <a:spLocks noChangeArrowheads="1"/>
        </cdr:cNvSpPr>
      </cdr:nvSpPr>
      <cdr:spPr>
        <a:xfrm>
          <a:off x="0" y="352425"/>
          <a:ext cx="0" cy="20955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Times New Roman"/>
              <a:ea typeface="Times New Roman"/>
              <a:cs typeface="Times New Roman"/>
            </a:rPr>
            <a:t>Consumer Price Indices for </a:t>
          </a:r>
          <a:r>
            <a:rPr lang="en-US" cap="none" sz="1300" b="1" i="0" u="none" baseline="0">
              <a:solidFill>
                <a:srgbClr val="0000FF"/>
              </a:solidFill>
              <a:latin typeface="Times New Roman"/>
              <a:ea typeface="Times New Roman"/>
              <a:cs typeface="Times New Roman"/>
            </a:rPr>
            <a:t>Jan 2011 &amp; Dec 2010</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781800" y="4686300"/>
          <a:ext cx="0" cy="280035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16</xdr:row>
      <xdr:rowOff>38100</xdr:rowOff>
    </xdr:to>
    <xdr:graphicFrame>
      <xdr:nvGraphicFramePr>
        <xdr:cNvPr id="1" name="Chart 1"/>
        <xdr:cNvGraphicFramePr/>
      </xdr:nvGraphicFramePr>
      <xdr:xfrm>
        <a:off x="0" y="0"/>
        <a:ext cx="0" cy="3724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31</xdr:row>
      <xdr:rowOff>0</xdr:rowOff>
    </xdr:to>
    <xdr:sp>
      <xdr:nvSpPr>
        <xdr:cNvPr id="2" name="Text Box 4"/>
        <xdr:cNvSpPr txBox="1">
          <a:spLocks noChangeAspect="1" noChangeArrowheads="1"/>
        </xdr:cNvSpPr>
      </xdr:nvSpPr>
      <xdr:spPr>
        <a:xfrm>
          <a:off x="0" y="0"/>
          <a:ext cx="0" cy="735330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                                                                           </a:t>
          </a:r>
          <a:r>
            <a:rPr lang="en-US" cap="none" sz="1600" b="1" i="0" u="none" baseline="0">
              <a:solidFill>
                <a:srgbClr val="000000"/>
              </a:solidFill>
              <a:latin typeface="Simplified Arabic"/>
              <a:ea typeface="Simplified Arabic"/>
              <a:cs typeface="Simplified Arabic"/>
            </a:rPr>
            <a:t>مقدمة</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ي</a:t>
          </a:r>
          <a:r>
            <a:rPr lang="en-US" cap="none" sz="1200" b="0" i="0" u="none" baseline="0">
              <a:solidFill>
                <a:srgbClr val="000000"/>
              </a:solidFill>
              <a:latin typeface="Simplified Arabic"/>
              <a:ea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en-US" cap="none" sz="1200" b="0" i="0" u="none" baseline="0">
              <a:solidFill>
                <a:srgbClr val="0000FF"/>
              </a:solidFill>
              <a:latin typeface="Simplified Arabic"/>
              <a:ea typeface="Simplified Arabic"/>
              <a:cs typeface="Simplified Arabic"/>
            </a:rPr>
            <a:t>الثاني/2011</a:t>
          </a:r>
          <a:r>
            <a:rPr lang="en-US" cap="none" sz="1200" b="0" i="0" u="none" baseline="0">
              <a:solidFill>
                <a:srgbClr val="000000"/>
              </a:solidFill>
              <a:latin typeface="Simplified Arabic"/>
              <a:ea typeface="Simplified Arabic"/>
              <a:cs typeface="Simplified Arabic"/>
            </a:rPr>
            <a:t> ضمن خطة عمل الجهاز لسنة </a:t>
          </a:r>
          <a:r>
            <a:rPr lang="en-US" cap="none" sz="1200" b="0" i="0" u="none" baseline="0">
              <a:solidFill>
                <a:srgbClr val="0000FF"/>
              </a:solidFill>
              <a:latin typeface="Simplified Arabic"/>
              <a:ea typeface="Simplified Arabic"/>
              <a:cs typeface="Simplified Arabic"/>
            </a:rPr>
            <a:t>2011</a:t>
          </a:r>
          <a:r>
            <a:rPr lang="en-US" cap="none" sz="1200" b="0" i="0" u="none" baseline="0">
              <a:solidFill>
                <a:srgbClr val="000000"/>
              </a:solidFill>
              <a:latin typeface="Simplified Arabic"/>
              <a:ea typeface="Simplified Arabic"/>
              <a:cs typeface="Simplified Arabic"/>
            </a:rPr>
            <a:t> .
</a:t>
          </a:r>
          <a:r>
            <a:rPr lang="en-US" cap="none" sz="1200" b="0" i="0" u="none" baseline="0">
              <a:solidFill>
                <a:srgbClr val="000000"/>
              </a:solidFill>
              <a:latin typeface="Simplified Arabic"/>
              <a:ea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
</a:t>
          </a:r>
          <a:r>
            <a:rPr lang="en-US" cap="none" sz="1200" b="0" i="0" u="none" baseline="0">
              <a:solidFill>
                <a:srgbClr val="000000"/>
              </a:solidFill>
              <a:latin typeface="Simplified Arabic"/>
              <a:ea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
</a:t>
          </a:r>
          <a:r>
            <a:rPr lang="en-US" cap="none" sz="1200" b="0" i="0" u="none" baseline="0">
              <a:solidFill>
                <a:srgbClr val="000000"/>
              </a:solidFill>
              <a:latin typeface="Simplified Arabic"/>
              <a:ea typeface="Simplified Arabic"/>
              <a:cs typeface="Simplified Arabic"/>
            </a:rPr>
            <a:t>                                                                                          مديرية الأرقام القياسية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FF"/>
              </a:solidFill>
              <a:latin typeface="Simplified Arabic"/>
              <a:ea typeface="Simplified Arabic"/>
              <a:cs typeface="Simplified Arabic"/>
            </a:rPr>
            <a:t>شباط 2011
</a:t>
          </a:r>
          <a:r>
            <a:rPr lang="en-US" cap="none" sz="1200" b="0" i="0" u="none" baseline="0">
              <a:solidFill>
                <a:srgbClr val="0000FF"/>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منهجية احتساب الرقم القياسي لاسعار المستهلك </a:t>
          </a:r>
          <a:r>
            <a:rPr lang="en-US" cap="none" sz="1200" b="0" i="0" u="sng" baseline="0">
              <a:solidFill>
                <a:srgbClr val="000000"/>
              </a:solidFill>
              <a:latin typeface="Simplified Arabic"/>
              <a:ea typeface="Simplified Arabic"/>
              <a:cs typeface="Simplified Arabic"/>
            </a:rPr>
            <a:t>CPI Methodology</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1. </a:t>
          </a:r>
          <a:r>
            <a:rPr lang="en-US" cap="none" sz="1200" b="0" i="0" u="sng" baseline="0">
              <a:solidFill>
                <a:srgbClr val="000000"/>
              </a:solidFill>
              <a:latin typeface="Simplified Arabic"/>
              <a:ea typeface="Simplified Arabic"/>
              <a:cs typeface="Simplified Arabic"/>
            </a:rPr>
            <a:t>فترة الاساس </a:t>
          </a:r>
          <a:r>
            <a:rPr lang="en-US" cap="none" sz="1200" b="0" i="0" u="sng" baseline="0">
              <a:solidFill>
                <a:srgbClr val="000000"/>
              </a:solidFill>
              <a:latin typeface="Simplified Arabic"/>
              <a:ea typeface="Simplified Arabic"/>
              <a:cs typeface="Simplified Arabic"/>
            </a:rPr>
            <a:t>Base Year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cap="none" sz="1200" b="0" i="0" u="none" baseline="0">
              <a:solidFill>
                <a:srgbClr val="000000"/>
              </a:solidFill>
              <a:latin typeface="Simplified Arabic"/>
              <a:ea typeface="Simplified Arabic"/>
              <a:cs typeface="Simplified Arabic"/>
            </a:rPr>
            <a:t>IHSES) </a:t>
          </a:r>
          <a:r>
            <a:rPr lang="en-US" cap="none" sz="1200" b="0" i="0" u="none" baseline="0">
              <a:solidFill>
                <a:srgbClr val="000000"/>
              </a:solidFill>
              <a:latin typeface="Simplified Arabic"/>
              <a:ea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r>
            <a:rPr lang="en-US" cap="none" sz="1200" b="0" i="0" u="sng" baseline="0">
              <a:solidFill>
                <a:srgbClr val="000000"/>
              </a:solidFill>
              <a:latin typeface="Simplified Arabic"/>
              <a:ea typeface="Simplified Arabic"/>
              <a:cs typeface="Simplified Arabic"/>
            </a:rPr>
            <a:t>2. اختيار عينة السلع والخدمات </a:t>
          </a:r>
          <a:r>
            <a:rPr lang="en-US" cap="none" sz="1200" b="0" i="0" u="sng" baseline="0">
              <a:solidFill>
                <a:srgbClr val="000000"/>
              </a:solidFill>
              <a:latin typeface="Simplified Arabic"/>
              <a:ea typeface="Simplified Arabic"/>
              <a:cs typeface="Simplified Arabic"/>
            </a:rPr>
            <a:t>Products Sample Selection</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لاختيار السلة السلعية لمؤشر الرقم القياسي لاسعار المستهلك فقد اعتمدت العينة بطريقة القطع </a:t>
          </a:r>
          <a:r>
            <a:rPr lang="en-US" cap="none" sz="1200" b="0" i="0" u="none" baseline="0">
              <a:solidFill>
                <a:srgbClr val="000000"/>
              </a:solidFill>
              <a:latin typeface="Simplified Arabic"/>
              <a:ea typeface="Simplified Arabic"/>
              <a:cs typeface="Simplified Arabic"/>
            </a:rPr>
            <a:t>Cut – Off Sampling  </a:t>
          </a:r>
          <a:r>
            <a:rPr lang="en-US" cap="none" sz="1200" b="0" i="0" u="none" baseline="0">
              <a:solidFill>
                <a:srgbClr val="000000"/>
              </a:solidFill>
              <a:latin typeface="Simplified Arabic"/>
              <a:ea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cap="none" sz="1200" b="0" i="0" u="none" baseline="0">
              <a:solidFill>
                <a:srgbClr val="000000"/>
              </a:solidFill>
              <a:latin typeface="Simplified Arabic"/>
              <a:ea typeface="Simplified Arabic"/>
              <a:cs typeface="Simplified Arabic"/>
            </a:rPr>
            <a:t>IHSES) </a:t>
          </a:r>
          <a:r>
            <a:rPr lang="en-US" cap="none" sz="1200" b="0" i="0" u="none" baseline="0">
              <a:solidFill>
                <a:srgbClr val="000000"/>
              </a:solidFill>
              <a:latin typeface="Simplified Arabic"/>
              <a:ea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cap="none" sz="1200" b="0" i="0" u="none" baseline="0">
              <a:solidFill>
                <a:srgbClr val="000000"/>
              </a:solidFill>
              <a:latin typeface="Simplified Arabic"/>
              <a:ea typeface="Simplified Arabic"/>
              <a:cs typeface="Simplified Arabic"/>
            </a:rPr>
            <a:t>Products </a:t>
          </a:r>
          <a:r>
            <a:rPr lang="en-US" cap="none" sz="1200" b="0" i="0" u="none" baseline="0">
              <a:solidFill>
                <a:srgbClr val="000000"/>
              </a:solidFill>
              <a:latin typeface="Simplified Arabic"/>
              <a:ea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cap="none" sz="1200" b="0" i="0" u="none" baseline="0">
              <a:solidFill>
                <a:srgbClr val="000000"/>
              </a:solidFill>
              <a:latin typeface="Simplified Arabic"/>
              <a:ea typeface="Simplified Arabic"/>
              <a:cs typeface="Simplified Arabic"/>
            </a:rPr>
            <a:t>Varieties  </a:t>
          </a:r>
          <a:r>
            <a:rPr lang="en-US" cap="none" sz="1200" b="0" i="0" u="none" baseline="0">
              <a:solidFill>
                <a:srgbClr val="000000"/>
              </a:solidFill>
              <a:latin typeface="Simplified Arabic"/>
              <a:ea typeface="Simplified Arabic"/>
              <a:cs typeface="Simplified Arabic"/>
            </a:rPr>
            <a:t>المختارة 633 صنفاً توزعت على 12 قسماً بموجب تصنيف الانفاق الفردي حسب الغرض </a:t>
          </a:r>
          <a:r>
            <a:rPr lang="en-US" cap="none" sz="1200" b="0" i="0" u="none" baseline="0">
              <a:solidFill>
                <a:srgbClr val="000000"/>
              </a:solidFill>
              <a:latin typeface="Simplified Arabic"/>
              <a:ea typeface="Simplified Arabic"/>
              <a:cs typeface="Simplified Arabic"/>
            </a:rPr>
            <a:t>Classification Of Individual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0</xdr:col>
      <xdr:colOff>0</xdr:colOff>
      <xdr:row>31</xdr:row>
      <xdr:rowOff>0</xdr:rowOff>
    </xdr:to>
    <xdr:sp>
      <xdr:nvSpPr>
        <xdr:cNvPr id="3" name="Text Box 10"/>
        <xdr:cNvSpPr txBox="1">
          <a:spLocks noChangeArrowheads="1"/>
        </xdr:cNvSpPr>
      </xdr:nvSpPr>
      <xdr:spPr>
        <a:xfrm>
          <a:off x="0" y="0"/>
          <a:ext cx="0" cy="7353300"/>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400" b="1" i="0" u="sng" baseline="0">
              <a:solidFill>
                <a:srgbClr val="000000"/>
              </a:solidFill>
              <a:latin typeface="Simplified Arabic"/>
              <a:ea typeface="Simplified Arabic"/>
              <a:cs typeface="Simplified Arabic"/>
            </a:rPr>
            <a:t>تحليل معدلات التضخم
</a:t>
          </a:r>
          <a:r>
            <a:rPr lang="en-US" cap="none" sz="1200" b="1" i="0" u="sng" baseline="0">
              <a:solidFill>
                <a:srgbClr val="000000"/>
              </a:solidFill>
              <a:latin typeface="Simplified Arabic"/>
              <a:ea typeface="Simplified Arabic"/>
              <a:cs typeface="Simplified Arabic"/>
            </a:rPr>
            <a:t>
</a:t>
          </a:r>
          <a:r>
            <a:rPr lang="en-US" cap="none" sz="1200" b="1"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1</a:t>
          </a:r>
          <a:r>
            <a:rPr lang="en-US" cap="none" sz="1200" b="1" i="0" u="sng" baseline="0">
              <a:solidFill>
                <a:srgbClr val="000000"/>
              </a:solidFill>
              <a:latin typeface="Simplified Arabic"/>
              <a:ea typeface="Simplified Arabic"/>
              <a:cs typeface="Simplified Arabic"/>
            </a:rPr>
            <a:t>.</a:t>
          </a:r>
          <a:r>
            <a:rPr lang="en-US" cap="none" sz="1200" b="0" i="0" u="sng" baseline="0">
              <a:solidFill>
                <a:srgbClr val="000000"/>
              </a:solidFill>
              <a:latin typeface="Simplified Arabic"/>
              <a:ea typeface="Simplified Arabic"/>
              <a:cs typeface="Simplified Arabic"/>
            </a:rPr>
            <a:t>معدلات التضخم الشهرية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
</a:t>
          </a:r>
          <a:r>
            <a:rPr lang="en-US" cap="none" sz="1200" b="0" i="0" u="none" baseline="0">
              <a:solidFill>
                <a:srgbClr val="000000"/>
              </a:solidFill>
              <a:latin typeface="Simplified Arabic"/>
              <a:ea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
</a:t>
          </a:r>
          <a:r>
            <a:rPr lang="en-US" cap="none" sz="1200" b="0" i="0" u="none" baseline="0">
              <a:solidFill>
                <a:srgbClr val="000000"/>
              </a:solidFill>
              <a:latin typeface="Simplified Arabic"/>
              <a:ea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2.معدلات التضخم السنوية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
</a:t>
          </a:r>
          <a:r>
            <a:rPr lang="en-US" cap="none" sz="1200" b="0" i="0" u="none" baseline="0">
              <a:solidFill>
                <a:srgbClr val="000000"/>
              </a:solidFill>
              <a:latin typeface="Simplified Arabic"/>
              <a:ea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
</a:t>
          </a:r>
          <a:r>
            <a:rPr lang="en-US" cap="none" sz="1200" b="1" i="0" u="none" baseline="0">
              <a:solidFill>
                <a:srgbClr val="000000"/>
              </a:solidFill>
              <a:latin typeface="Arial"/>
              <a:ea typeface="Arial"/>
              <a:cs typeface="Arial"/>
            </a:rPr>
            <a:t>
</a:t>
          </a:r>
          <a:r>
            <a:rPr lang="en-US" cap="none" sz="1200" b="0" i="0" u="sng" baseline="0">
              <a:solidFill>
                <a:srgbClr val="000000"/>
              </a:solidFill>
              <a:latin typeface="Simplified Arabic"/>
              <a:ea typeface="Simplified Arabic"/>
              <a:cs typeface="Simplified Arabic"/>
            </a:rPr>
            <a:t>3.معدلات التضخم بالمقارنة مع سنة 2007:-</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ب</a:t>
          </a:r>
          <a:r>
            <a:rPr lang="en-US" cap="none" sz="1200" b="0" i="0" u="none" baseline="0">
              <a:solidFill>
                <a:srgbClr val="000000"/>
              </a:solidFill>
              <a:latin typeface="Simplified Arabic"/>
              <a:ea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0</xdr:col>
      <xdr:colOff>0</xdr:colOff>
      <xdr:row>31</xdr:row>
      <xdr:rowOff>0</xdr:rowOff>
    </xdr:to>
    <xdr:sp>
      <xdr:nvSpPr>
        <xdr:cNvPr id="4" name="Text Box 11"/>
        <xdr:cNvSpPr txBox="1">
          <a:spLocks noChangeArrowheads="1"/>
        </xdr:cNvSpPr>
      </xdr:nvSpPr>
      <xdr:spPr>
        <a:xfrm>
          <a:off x="0" y="0"/>
          <a:ext cx="0" cy="7353300"/>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4.التضخم الاساس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بلغ التضخم الاساس في شهر كانون الثاني 2011 بالمقارنة مع الشهر السابق ( 2.0% ) و ( 5.3% ) بالمقارنة مع شهر كانون الثاني 2010 .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5.نسب المساهمة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المساهمة في نسب التغير هو تعبير عن الاهمية النسبية للارقام القياسية لاقسام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التي تاخذ الاوزان المقابلة لها بالاعتبار.
</a:t>
          </a:r>
          <a:r>
            <a:rPr lang="en-US" cap="none" sz="1200" b="0" i="0" u="none" baseline="0">
              <a:solidFill>
                <a:srgbClr val="000000"/>
              </a:solidFill>
              <a:latin typeface="Simplified Arabic"/>
              <a:ea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
</a:t>
          </a:r>
          <a:r>
            <a:rPr lang="en-US" cap="none" sz="1200" b="0" i="0" u="none" baseline="0">
              <a:solidFill>
                <a:srgbClr val="000000"/>
              </a:solidFill>
              <a:latin typeface="Simplified Arabic"/>
              <a:ea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
</a:t>
          </a:r>
          <a:r>
            <a:rPr lang="en-US" cap="none" sz="1200" b="0" i="0" u="none" baseline="0">
              <a:solidFill>
                <a:srgbClr val="000000"/>
              </a:solidFill>
              <a:latin typeface="Simplified Arabic"/>
              <a:ea typeface="Simplified Arabic"/>
              <a:cs typeface="Simplified Arabic"/>
            </a:rPr>
            <a:t>
</a:t>
          </a:r>
          <a:r>
            <a:rPr lang="en-US" cap="none" sz="1200" b="1" i="0" u="none" baseline="0">
              <a:solidFill>
                <a:srgbClr val="000000"/>
              </a:solidFill>
              <a:latin typeface="Simplified Arabic"/>
              <a:ea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
</a:t>
          </a:r>
          <a:r>
            <a:rPr lang="en-US" cap="none" sz="1200" b="1" i="0" u="none" baseline="0">
              <a:solidFill>
                <a:srgbClr val="000000"/>
              </a:solidFill>
              <a:latin typeface="Simplified Arabic"/>
              <a:ea typeface="Simplified Arabic"/>
              <a:cs typeface="Simplified Arabic"/>
            </a:rPr>
            <a:t>               </a:t>
          </a:r>
          <a:r>
            <a:rPr lang="en-US" cap="none" sz="1000" b="0" i="0" u="none" baseline="0">
              <a:solidFill>
                <a:srgbClr val="000000"/>
              </a:solidFill>
              <a:latin typeface="Arial"/>
              <a:ea typeface="Arial"/>
              <a:cs typeface="Arial"/>
            </a:rPr>
            <a:t>
</a:t>
          </a:r>
        </a:p>
      </xdr:txBody>
    </xdr:sp>
    <xdr:clientData/>
  </xdr:twoCellAnchor>
  <xdr:twoCellAnchor>
    <xdr:from>
      <xdr:col>11</xdr:col>
      <xdr:colOff>0</xdr:colOff>
      <xdr:row>19</xdr:row>
      <xdr:rowOff>9525</xdr:rowOff>
    </xdr:from>
    <xdr:to>
      <xdr:col>11</xdr:col>
      <xdr:colOff>0</xdr:colOff>
      <xdr:row>29</xdr:row>
      <xdr:rowOff>19050</xdr:rowOff>
    </xdr:to>
    <xdr:sp>
      <xdr:nvSpPr>
        <xdr:cNvPr id="5" name="Text Box 12"/>
        <xdr:cNvSpPr txBox="1">
          <a:spLocks noChangeArrowheads="1"/>
        </xdr:cNvSpPr>
      </xdr:nvSpPr>
      <xdr:spPr>
        <a:xfrm>
          <a:off x="7010400" y="4581525"/>
          <a:ext cx="0" cy="2771775"/>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xdr:nvSpPr>
        <xdr:cNvPr id="6" name="Text Box 13"/>
        <xdr:cNvSpPr txBox="1">
          <a:spLocks noChangeArrowheads="1"/>
        </xdr:cNvSpPr>
      </xdr:nvSpPr>
      <xdr:spPr>
        <a:xfrm>
          <a:off x="0" y="0"/>
          <a:ext cx="0" cy="7353300"/>
        </a:xfrm>
        <a:prstGeom prst="rect">
          <a:avLst/>
        </a:prstGeom>
        <a:solidFill>
          <a:srgbClr val="FFFFFF"/>
        </a:solidFill>
        <a:ln w="9525" cmpd="sng">
          <a:noFill/>
        </a:ln>
      </xdr:spPr>
      <xdr:txBody>
        <a:bodyPr vertOverflow="clip" wrap="square" lIns="0" tIns="64008" rIns="27432" bIns="0"/>
        <a:p>
          <a:pPr algn="r">
            <a:defRPr/>
          </a:pPr>
          <a:r>
            <a:rPr lang="en-US" cap="none" sz="1200" b="0" i="0" u="none" baseline="0">
              <a:solidFill>
                <a:srgbClr val="000000"/>
              </a:solidFill>
              <a:latin typeface="Simplified Arabic"/>
              <a:ea typeface="Simplified Arabic"/>
              <a:cs typeface="Simplified Arabic"/>
            </a:rPr>
            <a:t>Consumption by Purpose </a:t>
          </a:r>
          <a:r>
            <a:rPr lang="en-US" cap="none" sz="1200" b="0" i="0" u="none" baseline="0">
              <a:solidFill>
                <a:srgbClr val="000000"/>
              </a:solidFill>
              <a:latin typeface="Simplified Arabic"/>
              <a:ea typeface="Simplified Arabic"/>
              <a:cs typeface="Simplified Arabic"/>
            </a:rPr>
            <a:t>واختصاراً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cap="none" sz="1200" b="0" i="0" u="none" baseline="0">
              <a:solidFill>
                <a:srgbClr val="000000"/>
              </a:solidFill>
              <a:latin typeface="Simplified Arabic"/>
              <a:ea typeface="Simplified Arabic"/>
              <a:cs typeface="Simplified Arabic"/>
            </a:rPr>
            <a:t>International Standardized Industrial Classification </a:t>
          </a:r>
          <a:r>
            <a:rPr lang="en-US" cap="none" sz="1200" b="0" i="0" u="none" baseline="0">
              <a:solidFill>
                <a:srgbClr val="000000"/>
              </a:solidFill>
              <a:latin typeface="Simplified Arabic"/>
              <a:ea typeface="Simplified Arabic"/>
              <a:cs typeface="Simplified Arabic"/>
            </a:rPr>
            <a:t>واختصاراً </a:t>
          </a:r>
          <a:r>
            <a:rPr lang="en-US" cap="none" sz="1200" b="0" i="0" u="none" baseline="0">
              <a:solidFill>
                <a:srgbClr val="000000"/>
              </a:solidFill>
              <a:latin typeface="Simplified Arabic"/>
              <a:ea typeface="Simplified Arabic"/>
              <a:cs typeface="Simplified Arabic"/>
            </a:rPr>
            <a:t>ISIC.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3</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التصنيف المستخدم </a:t>
          </a:r>
          <a:r>
            <a:rPr lang="en-US" cap="none" sz="1200" b="0" i="0" u="sng" baseline="0">
              <a:solidFill>
                <a:srgbClr val="000000"/>
              </a:solidFill>
              <a:latin typeface="Simplified Arabic"/>
              <a:ea typeface="Simplified Arabic"/>
              <a:cs typeface="Simplified Arabic"/>
            </a:rPr>
            <a:t>Expenditure Classification
</a:t>
          </a:r>
          <a:r>
            <a:rPr lang="en-US" cap="none" sz="1200" b="0" i="0" u="none" baseline="0">
              <a:solidFill>
                <a:srgbClr val="000000"/>
              </a:solidFill>
              <a:latin typeface="Simplified Arabic"/>
              <a:ea typeface="Simplified Arabic"/>
              <a:cs typeface="Simplified Arabic"/>
            </a:rPr>
            <a:t>تم استخدام تصنيف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تصنيف الاستهلاك الفردي حسب الغرض</a:t>
          </a:r>
          <a:r>
            <a:rPr lang="en-US" cap="none" sz="1200" b="0" i="0" u="none" baseline="0">
              <a:solidFill>
                <a:srgbClr val="000000"/>
              </a:solidFill>
              <a:latin typeface="Simplified Arabic"/>
              <a:ea typeface="Simplified Arabic"/>
              <a:cs typeface="Simplified Arabic"/>
            </a:rPr>
            <a:t>Classification of Individual Consumption by Purpose) </a:t>
          </a:r>
          <a:r>
            <a:rPr lang="en-US" cap="none" sz="1200" b="0" i="0" u="none" baseline="0">
              <a:solidFill>
                <a:srgbClr val="000000"/>
              </a:solidFill>
              <a:latin typeface="Simplified Arabic"/>
              <a:ea typeface="Simplified Arabic"/>
              <a:cs typeface="Simplified Arabic"/>
            </a:rPr>
            <a:t>، والذي يتالف من 12 قسما ويوصى باستعماله لاغراض المقارنات الدولية وقد اعتمد التصنيف وحسب متطلبات العراق حيث كانت المجاميع الأكبر هي الأقسام 2digts ثم المجاميع الرئيسية 1digit  والمجاميع الفرعية 1digit  والسلع  item or products   بمرتبتين 2digits وأخيرا الأصناف 1digit وعليه فقد اعتمد التصنيف بسبعة مراتب 7digits .
4. احتساب الاهميات النسبية (الاوزان)Weighting Diagram 
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
ونظراً لحذف بعض السلع والخدمات من المجاميع الرئيسية والفرعية بموجب تصنيف COICOP 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5. الصيغة المستخدمة The Formula of Price Index Number  
استخدمت صيغة لاسبير التي تعتمد اوزان ( تثقيلات) الاساس في احتساب الارقام القياسية للمجاميع الفرعية والرئيسة والرقم القياسي العام.
6. التغطية Coverage
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
7. التضخم الاساس Core Inflation
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19</xdr:row>
      <xdr:rowOff>9525</xdr:rowOff>
    </xdr:from>
    <xdr:to>
      <xdr:col>11</xdr:col>
      <xdr:colOff>0</xdr:colOff>
      <xdr:row>29</xdr:row>
      <xdr:rowOff>19050</xdr:rowOff>
    </xdr:to>
    <xdr:sp>
      <xdr:nvSpPr>
        <xdr:cNvPr id="1" name="Text Box 12"/>
        <xdr:cNvSpPr txBox="1">
          <a:spLocks noChangeArrowheads="1"/>
        </xdr:cNvSpPr>
      </xdr:nvSpPr>
      <xdr:spPr>
        <a:xfrm>
          <a:off x="6886575" y="3848100"/>
          <a:ext cx="0" cy="2600325"/>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19</xdr:row>
      <xdr:rowOff>9525</xdr:rowOff>
    </xdr:from>
    <xdr:to>
      <xdr:col>8</xdr:col>
      <xdr:colOff>0</xdr:colOff>
      <xdr:row>29</xdr:row>
      <xdr:rowOff>0</xdr:rowOff>
    </xdr:to>
    <xdr:sp>
      <xdr:nvSpPr>
        <xdr:cNvPr id="1" name="Text Box 12"/>
        <xdr:cNvSpPr txBox="1">
          <a:spLocks noChangeArrowheads="1"/>
        </xdr:cNvSpPr>
      </xdr:nvSpPr>
      <xdr:spPr>
        <a:xfrm>
          <a:off x="7248525" y="4267200"/>
          <a:ext cx="0" cy="2790825"/>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896100" y="4686300"/>
          <a:ext cx="0" cy="274320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781800" y="4686300"/>
          <a:ext cx="0" cy="2790825"/>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877050" y="4467225"/>
          <a:ext cx="0" cy="281940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905625" y="4610100"/>
          <a:ext cx="0" cy="280035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743700" y="4467225"/>
          <a:ext cx="0" cy="280035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worksheets/sheet1.xml><?xml version="1.0" encoding="utf-8"?>
<worksheet xmlns="http://schemas.openxmlformats.org/spreadsheetml/2006/main" xmlns:r="http://schemas.openxmlformats.org/officeDocument/2006/relationships">
  <dimension ref="A1:K32"/>
  <sheetViews>
    <sheetView rightToLeft="1" view="pageBreakPreview" zoomScaleSheetLayoutView="100" zoomScalePageLayoutView="0" workbookViewId="0" topLeftCell="A1">
      <selection activeCell="Q13" sqref="Q13"/>
    </sheetView>
  </sheetViews>
  <sheetFormatPr defaultColWidth="9.140625" defaultRowHeight="12.75"/>
  <cols>
    <col min="1" max="1" width="5.140625" style="0" customWidth="1"/>
    <col min="2" max="2" width="37.421875" style="0" customWidth="1"/>
    <col min="3" max="3" width="9.8515625" style="0" customWidth="1"/>
    <col min="4" max="7" width="10.7109375" style="0" customWidth="1"/>
    <col min="8" max="8" width="9.8515625" style="0" customWidth="1"/>
    <col min="9" max="10" width="8.00390625" style="0" hidden="1" customWidth="1"/>
    <col min="11" max="11" width="6.7109375" style="0" hidden="1" customWidth="1"/>
    <col min="17" max="17" width="39.8515625" style="0" customWidth="1"/>
  </cols>
  <sheetData>
    <row r="1" ht="12.75" customHeight="1">
      <c r="A1" s="12"/>
    </row>
    <row r="2" spans="1:11" ht="23.25" customHeight="1">
      <c r="A2" s="37" t="s">
        <v>49</v>
      </c>
      <c r="B2" s="37"/>
      <c r="C2" s="37"/>
      <c r="D2" s="37"/>
      <c r="E2" s="37"/>
      <c r="F2" s="37"/>
      <c r="G2" s="37"/>
      <c r="H2" s="37"/>
      <c r="I2" s="37"/>
      <c r="J2" s="37"/>
      <c r="K2" s="14"/>
    </row>
    <row r="3" spans="1:11" ht="12.75" customHeight="1">
      <c r="A3" s="5"/>
      <c r="B3" s="6"/>
      <c r="C3" s="7"/>
      <c r="D3" s="4" t="s">
        <v>42</v>
      </c>
      <c r="E3" s="8"/>
      <c r="F3" s="8"/>
      <c r="H3" s="8"/>
      <c r="K3" s="8"/>
    </row>
    <row r="4" spans="1:11" ht="12.75" customHeight="1">
      <c r="A4" s="36" t="s">
        <v>0</v>
      </c>
      <c r="B4" s="40" t="s">
        <v>14</v>
      </c>
      <c r="C4" s="38" t="s">
        <v>10</v>
      </c>
      <c r="D4" s="44" t="s">
        <v>48</v>
      </c>
      <c r="E4" s="44" t="s">
        <v>46</v>
      </c>
      <c r="F4" s="44" t="s">
        <v>47</v>
      </c>
      <c r="G4" s="33" t="s">
        <v>40</v>
      </c>
      <c r="H4" s="41" t="s">
        <v>15</v>
      </c>
      <c r="I4" s="43" t="s">
        <v>16</v>
      </c>
      <c r="J4" s="43" t="s">
        <v>17</v>
      </c>
      <c r="K4" s="10"/>
    </row>
    <row r="5" spans="1:11" ht="12.75" customHeight="1">
      <c r="A5" s="36"/>
      <c r="B5" s="40"/>
      <c r="C5" s="38"/>
      <c r="D5" s="34"/>
      <c r="E5" s="34"/>
      <c r="F5" s="34"/>
      <c r="G5" s="34"/>
      <c r="H5" s="41"/>
      <c r="I5" s="43"/>
      <c r="J5" s="43"/>
      <c r="K5" s="10"/>
    </row>
    <row r="6" spans="1:11" ht="22.5" customHeight="1">
      <c r="A6" s="36"/>
      <c r="B6" s="40"/>
      <c r="C6" s="38"/>
      <c r="D6" s="35"/>
      <c r="E6" s="35"/>
      <c r="F6" s="35"/>
      <c r="G6" s="35"/>
      <c r="H6" s="41"/>
      <c r="I6" s="43"/>
      <c r="J6" s="43"/>
      <c r="K6" s="10"/>
    </row>
    <row r="7" spans="1:11" ht="6.75" customHeight="1" hidden="1" thickBot="1">
      <c r="A7" s="36"/>
      <c r="B7" s="40"/>
      <c r="C7" s="38"/>
      <c r="D7" s="33"/>
      <c r="E7" s="21"/>
      <c r="F7" s="21"/>
      <c r="G7" s="33"/>
      <c r="H7" s="41"/>
      <c r="I7" s="43"/>
      <c r="J7" s="43"/>
      <c r="K7" s="10"/>
    </row>
    <row r="8" spans="1:11" ht="6.75" customHeight="1" hidden="1" thickBot="1">
      <c r="A8" s="36"/>
      <c r="B8" s="40"/>
      <c r="C8" s="38"/>
      <c r="D8" s="34"/>
      <c r="E8" s="21"/>
      <c r="F8" s="21"/>
      <c r="G8" s="34"/>
      <c r="H8" s="41"/>
      <c r="I8" s="43"/>
      <c r="J8" s="43"/>
      <c r="K8" s="9"/>
    </row>
    <row r="9" spans="1:11" ht="15" customHeight="1" hidden="1" thickBot="1">
      <c r="A9" s="36"/>
      <c r="B9" s="40"/>
      <c r="C9" s="39"/>
      <c r="D9" s="34"/>
      <c r="E9" s="22"/>
      <c r="F9" s="22"/>
      <c r="G9" s="35"/>
      <c r="H9" s="42"/>
      <c r="I9" s="43"/>
      <c r="J9" s="43"/>
      <c r="K9" s="2"/>
    </row>
    <row r="10" spans="1:11" ht="24.75" customHeight="1">
      <c r="A10" s="1" t="s">
        <v>1</v>
      </c>
      <c r="B10" s="25" t="s">
        <v>44</v>
      </c>
      <c r="C10" s="27">
        <v>7.565</v>
      </c>
      <c r="D10" s="28">
        <v>178.2</v>
      </c>
      <c r="E10" s="28">
        <v>179.5</v>
      </c>
      <c r="F10" s="28">
        <v>179.8</v>
      </c>
      <c r="G10" s="23">
        <f aca="true" t="shared" si="0" ref="G10:G28">ROUND(((F10/E10)-1)*100,1)</f>
        <v>0.2</v>
      </c>
      <c r="H10" s="17">
        <f aca="true" t="shared" si="1" ref="H10:H28">ROUND(((F10/D10)-1)*100,1)</f>
        <v>0.9</v>
      </c>
      <c r="I10" s="13">
        <f aca="true" t="shared" si="2" ref="I10:I19">ROUND(((G10-D10)*C10/$D$28),3)</f>
        <v>-8.171</v>
      </c>
      <c r="J10" s="13">
        <f aca="true" t="shared" si="3" ref="J10:J27">ROUND(I10/$I$28*100,3)</f>
        <v>8.802</v>
      </c>
      <c r="K10" s="11"/>
    </row>
    <row r="11" spans="1:11" ht="24.75" customHeight="1">
      <c r="A11" s="1" t="s">
        <v>41</v>
      </c>
      <c r="B11" s="25" t="s">
        <v>43</v>
      </c>
      <c r="C11" s="27">
        <v>6.393</v>
      </c>
      <c r="D11" s="29">
        <v>178</v>
      </c>
      <c r="E11" s="28">
        <v>179.3</v>
      </c>
      <c r="F11" s="28">
        <v>179.8</v>
      </c>
      <c r="G11" s="23">
        <f t="shared" si="0"/>
        <v>0.3</v>
      </c>
      <c r="H11" s="17">
        <f t="shared" si="1"/>
        <v>1</v>
      </c>
      <c r="I11" s="13"/>
      <c r="J11" s="13"/>
      <c r="K11" s="11"/>
    </row>
    <row r="12" spans="1:11" ht="24.75" customHeight="1">
      <c r="A12" s="1" t="s">
        <v>2</v>
      </c>
      <c r="B12" s="25" t="s">
        <v>24</v>
      </c>
      <c r="C12" s="27">
        <v>0.624</v>
      </c>
      <c r="D12" s="28">
        <v>137.1</v>
      </c>
      <c r="E12" s="28">
        <v>137.7</v>
      </c>
      <c r="F12" s="29">
        <v>138</v>
      </c>
      <c r="G12" s="23">
        <f t="shared" si="0"/>
        <v>0.2</v>
      </c>
      <c r="H12" s="17">
        <f t="shared" si="1"/>
        <v>0.7</v>
      </c>
      <c r="I12" s="13">
        <f t="shared" si="2"/>
        <v>-0.518</v>
      </c>
      <c r="J12" s="13">
        <f t="shared" si="3"/>
        <v>0.558</v>
      </c>
      <c r="K12" s="3">
        <f aca="true" t="shared" si="4" ref="K12:K28">ROUND((H12/D12-1)*100,1)</f>
        <v>-99.5</v>
      </c>
    </row>
    <row r="13" spans="1:11" ht="24.75" customHeight="1">
      <c r="A13" s="1" t="s">
        <v>3</v>
      </c>
      <c r="B13" s="25" t="s">
        <v>25</v>
      </c>
      <c r="C13" s="27">
        <v>0.209</v>
      </c>
      <c r="D13" s="28">
        <v>132.6</v>
      </c>
      <c r="E13" s="28">
        <v>133.5</v>
      </c>
      <c r="F13" s="28">
        <v>133.5</v>
      </c>
      <c r="G13" s="23">
        <f t="shared" si="0"/>
        <v>0</v>
      </c>
      <c r="H13" s="17">
        <f t="shared" si="1"/>
        <v>0.7</v>
      </c>
      <c r="I13" s="13">
        <f t="shared" si="2"/>
        <v>-0.168</v>
      </c>
      <c r="J13" s="13">
        <f t="shared" si="3"/>
        <v>0.181</v>
      </c>
      <c r="K13" s="3">
        <f t="shared" si="4"/>
        <v>-99.5</v>
      </c>
    </row>
    <row r="14" spans="1:11" ht="42.75" customHeight="1">
      <c r="A14" s="1" t="s">
        <v>4</v>
      </c>
      <c r="B14" s="25" t="s">
        <v>26</v>
      </c>
      <c r="C14" s="27">
        <v>0.111</v>
      </c>
      <c r="D14" s="28">
        <v>127.9</v>
      </c>
      <c r="E14" s="28">
        <v>129.2</v>
      </c>
      <c r="F14" s="28">
        <v>129.7</v>
      </c>
      <c r="G14" s="23">
        <f t="shared" si="0"/>
        <v>0.4</v>
      </c>
      <c r="H14" s="17">
        <f t="shared" si="1"/>
        <v>1.4</v>
      </c>
      <c r="I14" s="13">
        <f t="shared" si="2"/>
        <v>-0.086</v>
      </c>
      <c r="J14" s="13">
        <f t="shared" si="3"/>
        <v>0.093</v>
      </c>
      <c r="K14" s="3">
        <f t="shared" si="4"/>
        <v>-98.9</v>
      </c>
    </row>
    <row r="15" spans="1:11" ht="24.75" customHeight="1">
      <c r="A15" s="1" t="s">
        <v>5</v>
      </c>
      <c r="B15" s="25" t="s">
        <v>27</v>
      </c>
      <c r="C15" s="27">
        <v>0.079</v>
      </c>
      <c r="D15" s="28">
        <v>136.7</v>
      </c>
      <c r="E15" s="28">
        <v>137.5</v>
      </c>
      <c r="F15" s="28">
        <v>137.5</v>
      </c>
      <c r="G15" s="24">
        <f t="shared" si="0"/>
        <v>0</v>
      </c>
      <c r="H15" s="17">
        <f t="shared" si="1"/>
        <v>0.6</v>
      </c>
      <c r="I15" s="13">
        <f t="shared" si="2"/>
        <v>-0.066</v>
      </c>
      <c r="J15" s="13">
        <f t="shared" si="3"/>
        <v>0.071</v>
      </c>
      <c r="K15" s="3">
        <f t="shared" si="4"/>
        <v>-99.6</v>
      </c>
    </row>
    <row r="16" spans="1:11" ht="27" customHeight="1">
      <c r="A16" s="1" t="s">
        <v>6</v>
      </c>
      <c r="B16" s="25" t="s">
        <v>28</v>
      </c>
      <c r="C16" s="27">
        <v>0.322</v>
      </c>
      <c r="D16" s="28">
        <v>130.7</v>
      </c>
      <c r="E16" s="28">
        <v>131.7</v>
      </c>
      <c r="F16" s="28">
        <v>131.9</v>
      </c>
      <c r="G16" s="24">
        <f t="shared" si="0"/>
        <v>0.2</v>
      </c>
      <c r="H16" s="17">
        <f t="shared" si="1"/>
        <v>0.9</v>
      </c>
      <c r="I16" s="13">
        <f t="shared" si="2"/>
        <v>-0.255</v>
      </c>
      <c r="J16" s="13">
        <f t="shared" si="3"/>
        <v>0.275</v>
      </c>
      <c r="K16" s="3">
        <f t="shared" si="4"/>
        <v>-99.3</v>
      </c>
    </row>
    <row r="17" spans="1:11" ht="23.25" customHeight="1">
      <c r="A17" s="1" t="s">
        <v>7</v>
      </c>
      <c r="B17" s="25" t="s">
        <v>29</v>
      </c>
      <c r="C17" s="27">
        <v>42.161</v>
      </c>
      <c r="D17" s="28">
        <v>177.1</v>
      </c>
      <c r="E17" s="28">
        <v>178.5</v>
      </c>
      <c r="F17" s="29">
        <v>179</v>
      </c>
      <c r="G17" s="23">
        <f t="shared" si="0"/>
        <v>0.3</v>
      </c>
      <c r="H17" s="17">
        <f t="shared" si="1"/>
        <v>1.1</v>
      </c>
      <c r="I17" s="13">
        <f t="shared" si="2"/>
        <v>-45.231</v>
      </c>
      <c r="J17" s="13">
        <f t="shared" si="3"/>
        <v>48.725</v>
      </c>
      <c r="K17" s="3">
        <f t="shared" si="4"/>
        <v>-99.4</v>
      </c>
    </row>
    <row r="18" spans="1:11" ht="23.25" customHeight="1">
      <c r="A18" s="1" t="s">
        <v>8</v>
      </c>
      <c r="B18" s="25" t="s">
        <v>30</v>
      </c>
      <c r="C18" s="27">
        <v>6.05</v>
      </c>
      <c r="D18" s="28">
        <v>146.5</v>
      </c>
      <c r="E18" s="28">
        <v>147.7</v>
      </c>
      <c r="F18" s="28">
        <v>147.9</v>
      </c>
      <c r="G18" s="23">
        <f t="shared" si="0"/>
        <v>0.1</v>
      </c>
      <c r="H18" s="17">
        <f t="shared" si="1"/>
        <v>1</v>
      </c>
      <c r="I18" s="13">
        <f t="shared" si="2"/>
        <v>-5.375</v>
      </c>
      <c r="J18" s="13">
        <f t="shared" si="3"/>
        <v>5.79</v>
      </c>
      <c r="K18" s="3">
        <f t="shared" si="4"/>
        <v>-99.3</v>
      </c>
    </row>
    <row r="19" spans="1:11" ht="23.25" customHeight="1">
      <c r="A19" s="1" t="s">
        <v>11</v>
      </c>
      <c r="B19" s="25" t="s">
        <v>31</v>
      </c>
      <c r="C19" s="27">
        <v>0.642</v>
      </c>
      <c r="D19" s="28">
        <v>153.7</v>
      </c>
      <c r="E19" s="28">
        <v>154.4</v>
      </c>
      <c r="F19" s="28">
        <v>154.7</v>
      </c>
      <c r="G19" s="23">
        <f t="shared" si="0"/>
        <v>0.2</v>
      </c>
      <c r="H19" s="17">
        <f t="shared" si="1"/>
        <v>0.7</v>
      </c>
      <c r="I19" s="13">
        <f t="shared" si="2"/>
        <v>-0.598</v>
      </c>
      <c r="J19" s="13">
        <f t="shared" si="3"/>
        <v>0.644</v>
      </c>
      <c r="K19" s="3">
        <f t="shared" si="4"/>
        <v>-99.5</v>
      </c>
    </row>
    <row r="20" spans="1:11" ht="23.25" customHeight="1">
      <c r="A20" s="1" t="s">
        <v>12</v>
      </c>
      <c r="B20" s="25" t="s">
        <v>32</v>
      </c>
      <c r="C20" s="27">
        <v>23.56</v>
      </c>
      <c r="D20" s="28">
        <v>156.9</v>
      </c>
      <c r="E20" s="28">
        <v>158.3</v>
      </c>
      <c r="F20" s="28">
        <v>158.5</v>
      </c>
      <c r="G20" s="23">
        <f t="shared" si="0"/>
        <v>0.1</v>
      </c>
      <c r="H20" s="17">
        <f t="shared" si="1"/>
        <v>1</v>
      </c>
      <c r="I20" s="13">
        <f aca="true" t="shared" si="5" ref="I20:I27">ROUND(((G20-D20)*C20/$D$28),3)</f>
        <v>-22.416</v>
      </c>
      <c r="J20" s="13">
        <f t="shared" si="3"/>
        <v>24.148</v>
      </c>
      <c r="K20" s="3">
        <f t="shared" si="4"/>
        <v>-99.4</v>
      </c>
    </row>
    <row r="21" spans="1:11" ht="23.25" customHeight="1">
      <c r="A21" s="1" t="s">
        <v>13</v>
      </c>
      <c r="B21" s="25" t="s">
        <v>33</v>
      </c>
      <c r="C21" s="27">
        <v>2.092</v>
      </c>
      <c r="D21" s="28">
        <v>142.1</v>
      </c>
      <c r="E21" s="28">
        <v>142.7</v>
      </c>
      <c r="F21" s="28">
        <v>142.8</v>
      </c>
      <c r="G21" s="23">
        <f t="shared" si="0"/>
        <v>0.1</v>
      </c>
      <c r="H21" s="17">
        <f t="shared" si="1"/>
        <v>0.5</v>
      </c>
      <c r="I21" s="13">
        <f t="shared" si="5"/>
        <v>-1.803</v>
      </c>
      <c r="J21" s="13">
        <f t="shared" si="3"/>
        <v>1.942</v>
      </c>
      <c r="K21" s="3"/>
    </row>
    <row r="22" spans="1:11" ht="23.25" customHeight="1">
      <c r="A22" s="1" t="s">
        <v>19</v>
      </c>
      <c r="B22" s="25" t="s">
        <v>36</v>
      </c>
      <c r="C22" s="27">
        <v>4.983</v>
      </c>
      <c r="D22" s="28">
        <v>135.3</v>
      </c>
      <c r="E22" s="28">
        <v>136.4</v>
      </c>
      <c r="F22" s="28">
        <v>136.8</v>
      </c>
      <c r="G22" s="23">
        <f t="shared" si="0"/>
        <v>0.3</v>
      </c>
      <c r="H22" s="17">
        <f t="shared" si="1"/>
        <v>1.1</v>
      </c>
      <c r="I22" s="13">
        <f t="shared" si="5"/>
        <v>-4.082</v>
      </c>
      <c r="J22" s="13">
        <f t="shared" si="3"/>
        <v>4.397</v>
      </c>
      <c r="K22" s="3"/>
    </row>
    <row r="23" spans="1:11" ht="23.25" customHeight="1">
      <c r="A23" s="1" t="s">
        <v>20</v>
      </c>
      <c r="B23" s="25" t="s">
        <v>34</v>
      </c>
      <c r="C23" s="30">
        <v>0.07</v>
      </c>
      <c r="D23" s="28">
        <v>126.3</v>
      </c>
      <c r="E23" s="28">
        <v>127.6</v>
      </c>
      <c r="F23" s="28">
        <v>127.9</v>
      </c>
      <c r="G23" s="23">
        <f t="shared" si="0"/>
        <v>0.2</v>
      </c>
      <c r="H23" s="17">
        <f t="shared" si="1"/>
        <v>1.3</v>
      </c>
      <c r="I23" s="13">
        <f t="shared" si="5"/>
        <v>-0.054</v>
      </c>
      <c r="J23" s="13">
        <f t="shared" si="3"/>
        <v>0.058</v>
      </c>
      <c r="K23" s="3"/>
    </row>
    <row r="24" spans="1:11" ht="23.25" customHeight="1">
      <c r="A24" s="1" t="s">
        <v>21</v>
      </c>
      <c r="B24" s="25" t="s">
        <v>35</v>
      </c>
      <c r="C24" s="27">
        <v>1.514</v>
      </c>
      <c r="D24" s="28">
        <v>144.6</v>
      </c>
      <c r="E24" s="28">
        <v>145.1</v>
      </c>
      <c r="F24" s="28">
        <v>145.2</v>
      </c>
      <c r="G24" s="23">
        <f t="shared" si="0"/>
        <v>0.1</v>
      </c>
      <c r="H24" s="17">
        <f t="shared" si="1"/>
        <v>0.4</v>
      </c>
      <c r="I24" s="13">
        <f t="shared" si="5"/>
        <v>-1.328</v>
      </c>
      <c r="J24" s="13">
        <f t="shared" si="3"/>
        <v>1.431</v>
      </c>
      <c r="K24" s="3"/>
    </row>
    <row r="25" spans="1:11" ht="24.75" customHeight="1">
      <c r="A25" s="1" t="s">
        <v>22</v>
      </c>
      <c r="B25" s="25" t="s">
        <v>37</v>
      </c>
      <c r="C25" s="27">
        <v>3.512</v>
      </c>
      <c r="D25" s="28">
        <v>121.3</v>
      </c>
      <c r="E25" s="28">
        <v>122.2</v>
      </c>
      <c r="F25" s="28">
        <v>122.5</v>
      </c>
      <c r="G25" s="24">
        <f t="shared" si="0"/>
        <v>0.2</v>
      </c>
      <c r="H25" s="17">
        <f t="shared" si="1"/>
        <v>1</v>
      </c>
      <c r="I25" s="13">
        <f t="shared" si="5"/>
        <v>-2.581</v>
      </c>
      <c r="J25" s="13">
        <f t="shared" si="3"/>
        <v>2.78</v>
      </c>
      <c r="K25" s="3"/>
    </row>
    <row r="26" spans="1:11" ht="23.25" customHeight="1">
      <c r="A26" s="1" t="s">
        <v>23</v>
      </c>
      <c r="B26" s="25" t="s">
        <v>38</v>
      </c>
      <c r="C26" s="27">
        <v>0.052</v>
      </c>
      <c r="D26" s="28">
        <v>146.2</v>
      </c>
      <c r="E26" s="28">
        <v>147.2</v>
      </c>
      <c r="F26" s="28">
        <v>147.5</v>
      </c>
      <c r="G26" s="24">
        <f t="shared" si="0"/>
        <v>0.2</v>
      </c>
      <c r="H26" s="17">
        <f t="shared" si="1"/>
        <v>0.9</v>
      </c>
      <c r="I26" s="13">
        <f t="shared" si="5"/>
        <v>-0.046</v>
      </c>
      <c r="J26" s="13">
        <f t="shared" si="3"/>
        <v>0.05</v>
      </c>
      <c r="K26" s="3"/>
    </row>
    <row r="27" spans="1:11" ht="20.25" customHeight="1">
      <c r="A27" s="1" t="s">
        <v>45</v>
      </c>
      <c r="B27" s="25" t="s">
        <v>39</v>
      </c>
      <c r="C27" s="27">
        <v>0.061</v>
      </c>
      <c r="D27" s="28">
        <v>137.9</v>
      </c>
      <c r="E27" s="28">
        <v>138.5</v>
      </c>
      <c r="F27" s="28">
        <v>138.7</v>
      </c>
      <c r="G27" s="24">
        <f t="shared" si="0"/>
        <v>0.1</v>
      </c>
      <c r="H27" s="17">
        <f t="shared" si="1"/>
        <v>0.6</v>
      </c>
      <c r="I27" s="13">
        <f t="shared" si="5"/>
        <v>-0.051</v>
      </c>
      <c r="J27" s="13">
        <f t="shared" si="3"/>
        <v>0.055</v>
      </c>
      <c r="K27" s="3">
        <f>ROUND((H21/D21-1)*100,1)</f>
        <v>-99.6</v>
      </c>
    </row>
    <row r="28" spans="1:11" ht="23.25" customHeight="1">
      <c r="A28" s="1" t="s">
        <v>18</v>
      </c>
      <c r="B28" s="26" t="s">
        <v>9</v>
      </c>
      <c r="C28" s="27">
        <v>100</v>
      </c>
      <c r="D28" s="28">
        <v>164.8</v>
      </c>
      <c r="E28" s="29">
        <v>166</v>
      </c>
      <c r="F28" s="28">
        <v>166.4</v>
      </c>
      <c r="G28" s="23">
        <f t="shared" si="0"/>
        <v>0.2</v>
      </c>
      <c r="H28" s="17">
        <f t="shared" si="1"/>
        <v>1</v>
      </c>
      <c r="I28" s="13">
        <f>SUM(I10:I27)</f>
        <v>-92.82900000000001</v>
      </c>
      <c r="J28" s="15">
        <f>SUM(J10:J27)</f>
        <v>100.00000000000001</v>
      </c>
      <c r="K28" s="3">
        <f t="shared" si="4"/>
        <v>-99.4</v>
      </c>
    </row>
    <row r="29" spans="2:8" ht="11.25" customHeight="1">
      <c r="B29" s="16"/>
      <c r="C29" s="18"/>
      <c r="D29" s="18"/>
      <c r="E29" s="18"/>
      <c r="F29" s="18"/>
      <c r="G29" s="18"/>
      <c r="H29" s="18"/>
    </row>
    <row r="30" spans="3:8" ht="15" hidden="1">
      <c r="C30" s="19"/>
      <c r="D30" s="18"/>
      <c r="E30" s="18"/>
      <c r="F30" s="18"/>
      <c r="G30" s="18"/>
      <c r="H30" s="18"/>
    </row>
    <row r="31" spans="3:8" ht="15" hidden="1">
      <c r="C31" s="20"/>
      <c r="D31" s="18"/>
      <c r="E31" s="18"/>
      <c r="F31" s="18"/>
      <c r="G31" s="18"/>
      <c r="H31" s="18"/>
    </row>
    <row r="32" spans="3:8" ht="12.75">
      <c r="C32" s="18"/>
      <c r="D32" s="18"/>
      <c r="E32" s="18"/>
      <c r="F32" s="18"/>
      <c r="G32" s="18"/>
      <c r="H32" s="18"/>
    </row>
  </sheetData>
  <sheetProtection/>
  <mergeCells count="13">
    <mergeCell ref="J4:J9"/>
    <mergeCell ref="D4:D6"/>
    <mergeCell ref="D7:D9"/>
    <mergeCell ref="G4:G6"/>
    <mergeCell ref="G7:G9"/>
    <mergeCell ref="A4:A9"/>
    <mergeCell ref="A2:J2"/>
    <mergeCell ref="C4:C9"/>
    <mergeCell ref="B4:B9"/>
    <mergeCell ref="H4:H9"/>
    <mergeCell ref="I4:I9"/>
    <mergeCell ref="E4:E6"/>
    <mergeCell ref="F4:F6"/>
  </mergeCells>
  <printOptions horizontalCentered="1" verticalCentered="1"/>
  <pageMargins left="0.75" right="0.75" top="0" bottom="0" header="0.5" footer="0.5"/>
  <pageSetup horizontalDpi="600" verticalDpi="600" orientation="portrait" scale="86" r:id="rId2"/>
  <headerFooter alignWithMargins="0">
    <oddFooter>&amp;C&amp;P</oddFooter>
  </headerFooter>
  <colBreaks count="1" manualBreakCount="1">
    <brk id="8" max="27" man="1"/>
  </colBreaks>
  <drawing r:id="rId1"/>
</worksheet>
</file>

<file path=xl/worksheets/sheet2.xml><?xml version="1.0" encoding="utf-8"?>
<worksheet xmlns="http://schemas.openxmlformats.org/spreadsheetml/2006/main" xmlns:r="http://schemas.openxmlformats.org/officeDocument/2006/relationships">
  <dimension ref="A1:K31"/>
  <sheetViews>
    <sheetView rightToLeft="1" zoomScalePageLayoutView="0" workbookViewId="0" topLeftCell="A1">
      <selection activeCell="A1" sqref="A1:IV16384"/>
    </sheetView>
  </sheetViews>
  <sheetFormatPr defaultColWidth="9.140625" defaultRowHeight="12.75"/>
  <cols>
    <col min="1" max="1" width="5.140625" style="0" customWidth="1"/>
    <col min="2" max="2" width="34.57421875" style="0" customWidth="1"/>
    <col min="3" max="3" width="9.140625" style="0" customWidth="1"/>
    <col min="4" max="4" width="11.28125" style="0" customWidth="1"/>
    <col min="5" max="5" width="11.7109375" style="0" customWidth="1"/>
    <col min="6" max="7" width="10.7109375" style="0" customWidth="1"/>
    <col min="8" max="8" width="10.00390625" style="0" customWidth="1"/>
    <col min="9" max="10" width="8.00390625" style="0" hidden="1" customWidth="1"/>
    <col min="11" max="11" width="6.7109375" style="0" hidden="1" customWidth="1"/>
  </cols>
  <sheetData>
    <row r="1" ht="12.75" customHeight="1">
      <c r="A1" s="45"/>
    </row>
    <row r="2" spans="1:11" ht="27" customHeight="1">
      <c r="A2" s="46" t="s">
        <v>50</v>
      </c>
      <c r="B2" s="46"/>
      <c r="C2" s="46"/>
      <c r="D2" s="46"/>
      <c r="E2" s="46"/>
      <c r="F2" s="46"/>
      <c r="G2" s="46"/>
      <c r="H2" s="46"/>
      <c r="I2" s="46"/>
      <c r="J2" s="46"/>
      <c r="K2" s="47"/>
    </row>
    <row r="3" spans="1:11" ht="15.75" customHeight="1">
      <c r="A3" s="48"/>
      <c r="B3" s="49"/>
      <c r="C3" s="50"/>
      <c r="D3" s="4" t="s">
        <v>42</v>
      </c>
      <c r="E3" s="4"/>
      <c r="F3" s="4"/>
      <c r="G3" s="51"/>
      <c r="H3" s="51"/>
      <c r="K3" s="51"/>
    </row>
    <row r="4" spans="1:11" ht="12.75" customHeight="1">
      <c r="A4" s="52" t="s">
        <v>0</v>
      </c>
      <c r="B4" s="53" t="s">
        <v>14</v>
      </c>
      <c r="C4" s="53" t="s">
        <v>10</v>
      </c>
      <c r="D4" s="44" t="s">
        <v>48</v>
      </c>
      <c r="E4" s="44" t="s">
        <v>46</v>
      </c>
      <c r="F4" s="44" t="s">
        <v>47</v>
      </c>
      <c r="G4" s="54" t="s">
        <v>40</v>
      </c>
      <c r="H4" s="55" t="s">
        <v>15</v>
      </c>
      <c r="I4" s="56" t="s">
        <v>16</v>
      </c>
      <c r="J4" s="56" t="s">
        <v>17</v>
      </c>
      <c r="K4" s="57"/>
    </row>
    <row r="5" spans="1:11" ht="12.75" customHeight="1">
      <c r="A5" s="52"/>
      <c r="B5" s="53"/>
      <c r="C5" s="53"/>
      <c r="D5" s="58"/>
      <c r="E5" s="58"/>
      <c r="F5" s="58"/>
      <c r="G5" s="55"/>
      <c r="H5" s="55"/>
      <c r="I5" s="56"/>
      <c r="J5" s="56"/>
      <c r="K5" s="57"/>
    </row>
    <row r="6" spans="1:11" ht="12.75" customHeight="1">
      <c r="A6" s="52"/>
      <c r="B6" s="53"/>
      <c r="C6" s="53"/>
      <c r="D6" s="59"/>
      <c r="E6" s="59"/>
      <c r="F6" s="59"/>
      <c r="G6" s="55"/>
      <c r="H6" s="55"/>
      <c r="I6" s="56"/>
      <c r="J6" s="56"/>
      <c r="K6" s="57"/>
    </row>
    <row r="7" spans="1:11" ht="6.75" customHeight="1" hidden="1">
      <c r="A7" s="52"/>
      <c r="B7" s="53"/>
      <c r="C7" s="53"/>
      <c r="D7" s="60"/>
      <c r="E7" s="61"/>
      <c r="F7" s="61"/>
      <c r="G7" s="55"/>
      <c r="H7" s="55"/>
      <c r="I7" s="56"/>
      <c r="J7" s="56"/>
      <c r="K7" s="57"/>
    </row>
    <row r="8" spans="1:11" ht="6.75" customHeight="1" hidden="1">
      <c r="A8" s="52"/>
      <c r="B8" s="53"/>
      <c r="C8" s="53"/>
      <c r="D8" s="58"/>
      <c r="E8" s="61"/>
      <c r="F8" s="61"/>
      <c r="G8" s="55"/>
      <c r="H8" s="55"/>
      <c r="I8" s="56"/>
      <c r="J8" s="56"/>
      <c r="K8" s="62"/>
    </row>
    <row r="9" spans="1:11" ht="15" customHeight="1" hidden="1">
      <c r="A9" s="52"/>
      <c r="B9" s="63"/>
      <c r="C9" s="63"/>
      <c r="D9" s="58"/>
      <c r="E9" s="64"/>
      <c r="F9" s="64"/>
      <c r="G9" s="65"/>
      <c r="H9" s="65"/>
      <c r="I9" s="56"/>
      <c r="J9" s="56"/>
      <c r="K9" s="66"/>
    </row>
    <row r="10" spans="1:11" ht="18.75" customHeight="1">
      <c r="A10" s="67" t="s">
        <v>1</v>
      </c>
      <c r="B10" s="68" t="s">
        <v>51</v>
      </c>
      <c r="C10" s="27">
        <v>7.565</v>
      </c>
      <c r="D10" s="28">
        <v>156.7</v>
      </c>
      <c r="E10" s="69">
        <v>157.8</v>
      </c>
      <c r="F10" s="69">
        <v>158.1</v>
      </c>
      <c r="G10" s="24">
        <f>ROUND(((F10/E10)-1)*100,1)</f>
        <v>0.2</v>
      </c>
      <c r="H10" s="17">
        <f>ROUND(((F10/D10)-1)*100,1)</f>
        <v>0.9</v>
      </c>
      <c r="I10" s="70">
        <f aca="true" t="shared" si="0" ref="I10:I27">ROUND(((G10-D10)*C10/$D$28),3)</f>
        <v>-7.272</v>
      </c>
      <c r="J10" s="70">
        <f aca="true" t="shared" si="1" ref="J10:J27">ROUND(I10/$I$28*100,3)</f>
        <v>7.789</v>
      </c>
      <c r="K10" s="71"/>
    </row>
    <row r="11" spans="1:11" ht="18.75" customHeight="1">
      <c r="A11" s="67" t="s">
        <v>41</v>
      </c>
      <c r="B11" s="68" t="s">
        <v>43</v>
      </c>
      <c r="C11" s="27">
        <v>6.393</v>
      </c>
      <c r="D11" s="28">
        <v>156.4</v>
      </c>
      <c r="E11" s="69">
        <v>157.3</v>
      </c>
      <c r="F11" s="69">
        <v>157.8</v>
      </c>
      <c r="G11" s="24">
        <f>ROUND(((F11/E11)-1)*100,1)</f>
        <v>0.3</v>
      </c>
      <c r="H11" s="17">
        <f>ROUND(((F11/D11)-1)*100,1)</f>
        <v>0.9</v>
      </c>
      <c r="I11" s="70"/>
      <c r="J11" s="70"/>
      <c r="K11" s="71"/>
    </row>
    <row r="12" spans="1:11" ht="20.25" customHeight="1">
      <c r="A12" s="67" t="s">
        <v>2</v>
      </c>
      <c r="B12" s="68" t="s">
        <v>24</v>
      </c>
      <c r="C12" s="27">
        <v>0.624</v>
      </c>
      <c r="D12" s="28">
        <v>126.1</v>
      </c>
      <c r="E12" s="69">
        <v>126.6</v>
      </c>
      <c r="F12" s="69">
        <v>126.8</v>
      </c>
      <c r="G12" s="24">
        <f aca="true" t="shared" si="2" ref="G12:G27">ROUND(((F12/E12)-1)*100,1)</f>
        <v>0.2</v>
      </c>
      <c r="H12" s="17">
        <f aca="true" t="shared" si="3" ref="H12:H28">ROUND(((F12/D12)-1)*100,1)</f>
        <v>0.6</v>
      </c>
      <c r="I12" s="70">
        <f t="shared" si="0"/>
        <v>-0.483</v>
      </c>
      <c r="J12" s="70">
        <f t="shared" si="1"/>
        <v>0.517</v>
      </c>
      <c r="K12" s="72">
        <f aca="true" t="shared" si="4" ref="K12:K28">ROUND((H12/D12-1)*100,1)</f>
        <v>-99.5</v>
      </c>
    </row>
    <row r="13" spans="1:11" ht="21" customHeight="1">
      <c r="A13" s="67" t="s">
        <v>3</v>
      </c>
      <c r="B13" s="68" t="s">
        <v>25</v>
      </c>
      <c r="C13" s="27">
        <v>0.209</v>
      </c>
      <c r="D13" s="28">
        <v>129.3</v>
      </c>
      <c r="E13" s="69">
        <v>130.1</v>
      </c>
      <c r="F13" s="69">
        <v>130.6</v>
      </c>
      <c r="G13" s="24">
        <f t="shared" si="2"/>
        <v>0.4</v>
      </c>
      <c r="H13" s="17">
        <f t="shared" si="3"/>
        <v>1</v>
      </c>
      <c r="I13" s="70">
        <f t="shared" si="0"/>
        <v>-0.165</v>
      </c>
      <c r="J13" s="70">
        <f t="shared" si="1"/>
        <v>0.177</v>
      </c>
      <c r="K13" s="72">
        <f t="shared" si="4"/>
        <v>-99.2</v>
      </c>
    </row>
    <row r="14" spans="1:11" ht="35.25" customHeight="1">
      <c r="A14" s="67" t="s">
        <v>4</v>
      </c>
      <c r="B14" s="73" t="s">
        <v>26</v>
      </c>
      <c r="C14" s="27">
        <v>0.111</v>
      </c>
      <c r="D14" s="28">
        <v>124.7</v>
      </c>
      <c r="E14" s="69">
        <v>125.6</v>
      </c>
      <c r="F14" s="69">
        <v>125.6</v>
      </c>
      <c r="G14" s="24">
        <f t="shared" si="2"/>
        <v>0</v>
      </c>
      <c r="H14" s="17">
        <f t="shared" si="3"/>
        <v>0.7</v>
      </c>
      <c r="I14" s="70">
        <f t="shared" si="0"/>
        <v>-0.085</v>
      </c>
      <c r="J14" s="70">
        <f t="shared" si="1"/>
        <v>0.091</v>
      </c>
      <c r="K14" s="72">
        <f t="shared" si="4"/>
        <v>-99.4</v>
      </c>
    </row>
    <row r="15" spans="1:11" ht="18.75" customHeight="1">
      <c r="A15" s="67" t="s">
        <v>5</v>
      </c>
      <c r="B15" s="68" t="s">
        <v>27</v>
      </c>
      <c r="C15" s="27">
        <v>0.079</v>
      </c>
      <c r="D15" s="28">
        <v>131.9</v>
      </c>
      <c r="E15" s="74">
        <v>133</v>
      </c>
      <c r="F15" s="69">
        <v>133.5</v>
      </c>
      <c r="G15" s="24">
        <f t="shared" si="2"/>
        <v>0.4</v>
      </c>
      <c r="H15" s="17">
        <f t="shared" si="3"/>
        <v>1.2</v>
      </c>
      <c r="I15" s="70">
        <f t="shared" si="0"/>
        <v>-0.064</v>
      </c>
      <c r="J15" s="70">
        <f t="shared" si="1"/>
        <v>0.069</v>
      </c>
      <c r="K15" s="72">
        <f t="shared" si="4"/>
        <v>-99.1</v>
      </c>
    </row>
    <row r="16" spans="1:11" ht="16.5" customHeight="1">
      <c r="A16" s="67" t="s">
        <v>6</v>
      </c>
      <c r="B16" s="68" t="s">
        <v>28</v>
      </c>
      <c r="C16" s="27">
        <v>0.322</v>
      </c>
      <c r="D16" s="28">
        <v>125.1</v>
      </c>
      <c r="E16" s="69">
        <v>125.8</v>
      </c>
      <c r="F16" s="69">
        <v>125.9</v>
      </c>
      <c r="G16" s="24">
        <f t="shared" si="2"/>
        <v>0.1</v>
      </c>
      <c r="H16" s="17">
        <f t="shared" si="3"/>
        <v>0.6</v>
      </c>
      <c r="I16" s="70">
        <f t="shared" si="0"/>
        <v>-0.247</v>
      </c>
      <c r="J16" s="70">
        <f t="shared" si="1"/>
        <v>0.265</v>
      </c>
      <c r="K16" s="72">
        <f t="shared" si="4"/>
        <v>-99.5</v>
      </c>
    </row>
    <row r="17" spans="1:11" ht="20.25" customHeight="1">
      <c r="A17" s="67" t="s">
        <v>7</v>
      </c>
      <c r="B17" s="68" t="s">
        <v>29</v>
      </c>
      <c r="C17" s="27">
        <v>42.161</v>
      </c>
      <c r="D17" s="28">
        <v>182.5</v>
      </c>
      <c r="E17" s="74">
        <v>184</v>
      </c>
      <c r="F17" s="69">
        <v>184.4</v>
      </c>
      <c r="G17" s="24">
        <f t="shared" si="2"/>
        <v>0.2</v>
      </c>
      <c r="H17" s="17">
        <f t="shared" si="3"/>
        <v>1</v>
      </c>
      <c r="I17" s="70">
        <f t="shared" si="0"/>
        <v>-47.211</v>
      </c>
      <c r="J17" s="70">
        <f t="shared" si="1"/>
        <v>50.569</v>
      </c>
      <c r="K17" s="72">
        <f t="shared" si="4"/>
        <v>-99.5</v>
      </c>
    </row>
    <row r="18" spans="1:11" ht="19.5" customHeight="1">
      <c r="A18" s="67" t="s">
        <v>8</v>
      </c>
      <c r="B18" s="68" t="s">
        <v>30</v>
      </c>
      <c r="C18" s="27">
        <v>6.05</v>
      </c>
      <c r="D18" s="29">
        <v>146</v>
      </c>
      <c r="E18" s="69">
        <v>147.4</v>
      </c>
      <c r="F18" s="69">
        <v>147.7</v>
      </c>
      <c r="G18" s="24">
        <f t="shared" si="2"/>
        <v>0.2</v>
      </c>
      <c r="H18" s="17">
        <f t="shared" si="3"/>
        <v>1.2</v>
      </c>
      <c r="I18" s="70">
        <f t="shared" si="0"/>
        <v>-5.418</v>
      </c>
      <c r="J18" s="70">
        <f t="shared" si="1"/>
        <v>5.803</v>
      </c>
      <c r="K18" s="72">
        <f t="shared" si="4"/>
        <v>-99.2</v>
      </c>
    </row>
    <row r="19" spans="1:11" ht="19.5" customHeight="1">
      <c r="A19" s="67" t="s">
        <v>11</v>
      </c>
      <c r="B19" s="68" t="s">
        <v>31</v>
      </c>
      <c r="C19" s="27">
        <v>0.642</v>
      </c>
      <c r="D19" s="28">
        <v>126.6</v>
      </c>
      <c r="E19" s="69">
        <v>127.1</v>
      </c>
      <c r="F19" s="69">
        <v>127.3</v>
      </c>
      <c r="G19" s="24">
        <f t="shared" si="2"/>
        <v>0.2</v>
      </c>
      <c r="H19" s="17">
        <f t="shared" si="3"/>
        <v>0.6</v>
      </c>
      <c r="I19" s="70">
        <f t="shared" si="0"/>
        <v>-0.498</v>
      </c>
      <c r="J19" s="70">
        <f t="shared" si="1"/>
        <v>0.533</v>
      </c>
      <c r="K19" s="72">
        <f t="shared" si="4"/>
        <v>-99.5</v>
      </c>
    </row>
    <row r="20" spans="1:11" ht="23.25" customHeight="1">
      <c r="A20" s="67" t="s">
        <v>12</v>
      </c>
      <c r="B20" s="68" t="s">
        <v>32</v>
      </c>
      <c r="C20" s="27">
        <v>23.56</v>
      </c>
      <c r="D20" s="28">
        <v>150.9</v>
      </c>
      <c r="E20" s="69">
        <v>151.9</v>
      </c>
      <c r="F20" s="69">
        <v>152.5</v>
      </c>
      <c r="G20" s="24">
        <f t="shared" si="2"/>
        <v>0.4</v>
      </c>
      <c r="H20" s="17">
        <f t="shared" si="3"/>
        <v>1.1</v>
      </c>
      <c r="I20" s="70">
        <f t="shared" si="0"/>
        <v>-21.78</v>
      </c>
      <c r="J20" s="70">
        <f t="shared" si="1"/>
        <v>23.329</v>
      </c>
      <c r="K20" s="72">
        <f t="shared" si="4"/>
        <v>-99.3</v>
      </c>
    </row>
    <row r="21" spans="1:11" ht="23.25" customHeight="1">
      <c r="A21" s="67" t="s">
        <v>13</v>
      </c>
      <c r="B21" s="68" t="s">
        <v>33</v>
      </c>
      <c r="C21" s="27">
        <v>2.092</v>
      </c>
      <c r="D21" s="28">
        <v>132.1</v>
      </c>
      <c r="E21" s="69">
        <v>133.1</v>
      </c>
      <c r="F21" s="69">
        <v>133.2</v>
      </c>
      <c r="G21" s="24">
        <f t="shared" si="2"/>
        <v>0.1</v>
      </c>
      <c r="H21" s="17">
        <f t="shared" si="3"/>
        <v>0.8</v>
      </c>
      <c r="I21" s="70">
        <f t="shared" si="0"/>
        <v>-1.696</v>
      </c>
      <c r="J21" s="70">
        <f t="shared" si="1"/>
        <v>1.817</v>
      </c>
      <c r="K21" s="72"/>
    </row>
    <row r="22" spans="1:11" ht="23.25" customHeight="1">
      <c r="A22" s="67" t="s">
        <v>19</v>
      </c>
      <c r="B22" s="68" t="s">
        <v>36</v>
      </c>
      <c r="C22" s="27">
        <v>4.983</v>
      </c>
      <c r="D22" s="28">
        <v>126.3</v>
      </c>
      <c r="E22" s="69">
        <v>126.8</v>
      </c>
      <c r="F22" s="69">
        <v>127.1</v>
      </c>
      <c r="G22" s="24">
        <f t="shared" si="2"/>
        <v>0.2</v>
      </c>
      <c r="H22" s="17">
        <f t="shared" si="3"/>
        <v>0.6</v>
      </c>
      <c r="I22" s="70">
        <f t="shared" si="0"/>
        <v>-3.86</v>
      </c>
      <c r="J22" s="70">
        <f t="shared" si="1"/>
        <v>4.135</v>
      </c>
      <c r="K22" s="72"/>
    </row>
    <row r="23" spans="1:11" ht="23.25" customHeight="1">
      <c r="A23" s="67" t="s">
        <v>20</v>
      </c>
      <c r="B23" s="68" t="s">
        <v>34</v>
      </c>
      <c r="C23" s="27">
        <v>0.07</v>
      </c>
      <c r="D23" s="28">
        <v>138.9</v>
      </c>
      <c r="E23" s="69">
        <v>139.7</v>
      </c>
      <c r="F23" s="69">
        <v>139.8</v>
      </c>
      <c r="G23" s="24">
        <f t="shared" si="2"/>
        <v>0.1</v>
      </c>
      <c r="H23" s="17">
        <f t="shared" si="3"/>
        <v>0.6</v>
      </c>
      <c r="I23" s="70">
        <f t="shared" si="0"/>
        <v>-0.06</v>
      </c>
      <c r="J23" s="70">
        <f t="shared" si="1"/>
        <v>0.064</v>
      </c>
      <c r="K23" s="72"/>
    </row>
    <row r="24" spans="1:11" ht="23.25" customHeight="1">
      <c r="A24" s="67" t="s">
        <v>21</v>
      </c>
      <c r="B24" s="68" t="s">
        <v>35</v>
      </c>
      <c r="C24" s="27">
        <v>1.514</v>
      </c>
      <c r="D24" s="28">
        <v>136.4</v>
      </c>
      <c r="E24" s="69">
        <v>137.1</v>
      </c>
      <c r="F24" s="69">
        <v>137.3</v>
      </c>
      <c r="G24" s="24">
        <f t="shared" si="2"/>
        <v>0.1</v>
      </c>
      <c r="H24" s="17">
        <f t="shared" si="3"/>
        <v>0.7</v>
      </c>
      <c r="I24" s="70">
        <f t="shared" si="0"/>
        <v>-1.268</v>
      </c>
      <c r="J24" s="70">
        <f t="shared" si="1"/>
        <v>1.358</v>
      </c>
      <c r="K24" s="72"/>
    </row>
    <row r="25" spans="1:11" ht="20.25" customHeight="1">
      <c r="A25" s="67" t="s">
        <v>22</v>
      </c>
      <c r="B25" s="68" t="s">
        <v>52</v>
      </c>
      <c r="C25" s="27">
        <v>3.512</v>
      </c>
      <c r="D25" s="28">
        <v>146.9</v>
      </c>
      <c r="E25" s="69">
        <v>147.5</v>
      </c>
      <c r="F25" s="69">
        <v>147.9</v>
      </c>
      <c r="G25" s="24">
        <f t="shared" si="2"/>
        <v>0.3</v>
      </c>
      <c r="H25" s="17">
        <f t="shared" si="3"/>
        <v>0.7</v>
      </c>
      <c r="I25" s="70">
        <f t="shared" si="0"/>
        <v>-3.163</v>
      </c>
      <c r="J25" s="70">
        <f t="shared" si="1"/>
        <v>3.388</v>
      </c>
      <c r="K25" s="72"/>
    </row>
    <row r="26" spans="1:11" ht="20.25" customHeight="1">
      <c r="A26" s="67" t="s">
        <v>23</v>
      </c>
      <c r="B26" s="68" t="s">
        <v>38</v>
      </c>
      <c r="C26" s="27">
        <v>0.052</v>
      </c>
      <c r="D26" s="28">
        <v>134.6</v>
      </c>
      <c r="E26" s="69">
        <v>135.2</v>
      </c>
      <c r="F26" s="69">
        <v>135.5</v>
      </c>
      <c r="G26" s="24">
        <f t="shared" si="2"/>
        <v>0.2</v>
      </c>
      <c r="H26" s="17">
        <f t="shared" si="3"/>
        <v>0.7</v>
      </c>
      <c r="I26" s="70">
        <f t="shared" si="0"/>
        <v>-0.043</v>
      </c>
      <c r="J26" s="70">
        <f t="shared" si="1"/>
        <v>0.046</v>
      </c>
      <c r="K26" s="72"/>
    </row>
    <row r="27" spans="1:11" ht="21" customHeight="1">
      <c r="A27" s="67" t="s">
        <v>45</v>
      </c>
      <c r="B27" s="68" t="s">
        <v>53</v>
      </c>
      <c r="C27" s="27">
        <v>0.061</v>
      </c>
      <c r="D27" s="28">
        <v>126.5</v>
      </c>
      <c r="E27" s="69">
        <v>127.7</v>
      </c>
      <c r="F27" s="69">
        <v>128.1</v>
      </c>
      <c r="G27" s="24">
        <f t="shared" si="2"/>
        <v>0.3</v>
      </c>
      <c r="H27" s="17">
        <f t="shared" si="3"/>
        <v>1.3</v>
      </c>
      <c r="I27" s="70">
        <f t="shared" si="0"/>
        <v>-0.047</v>
      </c>
      <c r="J27" s="70">
        <f t="shared" si="1"/>
        <v>0.05</v>
      </c>
      <c r="K27" s="72">
        <f>ROUND((H21/D21-1)*100,1)</f>
        <v>-99.4</v>
      </c>
    </row>
    <row r="28" spans="1:11" ht="16.5" customHeight="1">
      <c r="A28" s="67" t="s">
        <v>18</v>
      </c>
      <c r="B28" s="68" t="s">
        <v>9</v>
      </c>
      <c r="C28" s="27">
        <v>100</v>
      </c>
      <c r="D28" s="28">
        <v>162.8</v>
      </c>
      <c r="E28" s="75">
        <v>164</v>
      </c>
      <c r="F28" s="69">
        <v>164.4</v>
      </c>
      <c r="G28" s="24">
        <f>ROUND(((F28/E28)-1)*100,1)</f>
        <v>0.2</v>
      </c>
      <c r="H28" s="17">
        <f t="shared" si="3"/>
        <v>1</v>
      </c>
      <c r="I28" s="70">
        <f>SUM(I10:I27)</f>
        <v>-93.36</v>
      </c>
      <c r="J28" s="76">
        <f>SUM(J10:J27)</f>
        <v>100</v>
      </c>
      <c r="K28" s="72">
        <f t="shared" si="4"/>
        <v>-99.4</v>
      </c>
    </row>
    <row r="29" spans="3:8" ht="11.25" customHeight="1">
      <c r="C29" s="77"/>
      <c r="G29" s="18"/>
      <c r="H29" s="78"/>
    </row>
    <row r="30" ht="15" hidden="1">
      <c r="C30" s="79"/>
    </row>
    <row r="31" ht="15" hidden="1">
      <c r="C31" s="80"/>
    </row>
  </sheetData>
  <sheetProtection/>
  <mergeCells count="12">
    <mergeCell ref="J4:J9"/>
    <mergeCell ref="D7:D9"/>
    <mergeCell ref="A2:J2"/>
    <mergeCell ref="A4:A9"/>
    <mergeCell ref="B4:B9"/>
    <mergeCell ref="C4:C9"/>
    <mergeCell ref="D4:D6"/>
    <mergeCell ref="E4:E6"/>
    <mergeCell ref="F4:F6"/>
    <mergeCell ref="G4:G9"/>
    <mergeCell ref="H4:H9"/>
    <mergeCell ref="I4:I9"/>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K31"/>
  <sheetViews>
    <sheetView rightToLeft="1" zoomScalePageLayoutView="0" workbookViewId="0" topLeftCell="A2">
      <selection activeCell="A1" sqref="A1:IV16384"/>
    </sheetView>
  </sheetViews>
  <sheetFormatPr defaultColWidth="9.140625" defaultRowHeight="12.75"/>
  <cols>
    <col min="1" max="1" width="7.8515625" style="0" customWidth="1"/>
    <col min="2" max="2" width="34.140625" style="0" customWidth="1"/>
    <col min="3" max="3" width="11.00390625" style="0" customWidth="1"/>
    <col min="4" max="4" width="10.00390625" style="0" customWidth="1"/>
    <col min="5" max="5" width="11.57421875" style="0" customWidth="1"/>
    <col min="6" max="6" width="10.7109375" style="0" customWidth="1"/>
    <col min="7" max="7" width="11.28125" style="0" customWidth="1"/>
    <col min="8" max="8" width="12.140625" style="0" customWidth="1"/>
    <col min="9" max="10" width="8.00390625" style="0" hidden="1" customWidth="1"/>
    <col min="11" max="11" width="6.7109375" style="0" hidden="1" customWidth="1"/>
  </cols>
  <sheetData>
    <row r="1" ht="12.75" customHeight="1" hidden="1">
      <c r="A1" s="12"/>
    </row>
    <row r="2" spans="1:11" ht="29.25" customHeight="1">
      <c r="A2" s="81" t="s">
        <v>54</v>
      </c>
      <c r="B2" s="81"/>
      <c r="C2" s="81"/>
      <c r="D2" s="81"/>
      <c r="E2" s="81"/>
      <c r="F2" s="81"/>
      <c r="G2" s="81"/>
      <c r="H2" s="81"/>
      <c r="I2" s="81"/>
      <c r="J2" s="81"/>
      <c r="K2" s="14"/>
    </row>
    <row r="3" spans="1:11" ht="17.25" customHeight="1">
      <c r="A3" s="5"/>
      <c r="B3" s="6"/>
      <c r="C3" s="7"/>
      <c r="D3" s="4" t="s">
        <v>42</v>
      </c>
      <c r="E3" s="8"/>
      <c r="F3" s="8"/>
      <c r="H3" s="8"/>
      <c r="K3" s="8"/>
    </row>
    <row r="4" spans="1:11" ht="12.75" customHeight="1">
      <c r="A4" s="82" t="s">
        <v>0</v>
      </c>
      <c r="B4" s="38" t="s">
        <v>55</v>
      </c>
      <c r="C4" s="38" t="s">
        <v>10</v>
      </c>
      <c r="D4" s="44" t="s">
        <v>48</v>
      </c>
      <c r="E4" s="44" t="s">
        <v>46</v>
      </c>
      <c r="F4" s="44" t="s">
        <v>47</v>
      </c>
      <c r="G4" s="41" t="s">
        <v>40</v>
      </c>
      <c r="H4" s="41" t="s">
        <v>15</v>
      </c>
      <c r="I4" s="43" t="s">
        <v>16</v>
      </c>
      <c r="J4" s="43" t="s">
        <v>17</v>
      </c>
      <c r="K4" s="10"/>
    </row>
    <row r="5" spans="1:11" ht="12.75" customHeight="1">
      <c r="A5" s="82"/>
      <c r="B5" s="38"/>
      <c r="C5" s="38"/>
      <c r="D5" s="83"/>
      <c r="E5" s="83"/>
      <c r="F5" s="83"/>
      <c r="G5" s="41"/>
      <c r="H5" s="41"/>
      <c r="I5" s="43"/>
      <c r="J5" s="43"/>
      <c r="K5" s="10"/>
    </row>
    <row r="6" spans="1:11" ht="22.5" customHeight="1">
      <c r="A6" s="82"/>
      <c r="B6" s="38"/>
      <c r="C6" s="38"/>
      <c r="D6" s="84"/>
      <c r="E6" s="84"/>
      <c r="F6" s="84"/>
      <c r="G6" s="41"/>
      <c r="H6" s="41"/>
      <c r="I6" s="43"/>
      <c r="J6" s="43"/>
      <c r="K6" s="10"/>
    </row>
    <row r="7" spans="1:11" ht="6.75" customHeight="1" hidden="1">
      <c r="A7" s="82"/>
      <c r="B7" s="38"/>
      <c r="C7" s="38"/>
      <c r="D7" s="31"/>
      <c r="E7" s="44"/>
      <c r="F7" s="21"/>
      <c r="G7" s="41"/>
      <c r="H7" s="41"/>
      <c r="I7" s="43"/>
      <c r="J7" s="43"/>
      <c r="K7" s="10"/>
    </row>
    <row r="8" spans="1:11" ht="6.75" customHeight="1" hidden="1">
      <c r="A8" s="82"/>
      <c r="B8" s="38"/>
      <c r="C8" s="38"/>
      <c r="D8" s="31"/>
      <c r="E8" s="83"/>
      <c r="F8" s="21"/>
      <c r="G8" s="41"/>
      <c r="H8" s="41"/>
      <c r="I8" s="43"/>
      <c r="J8" s="43"/>
      <c r="K8" s="9"/>
    </row>
    <row r="9" spans="1:11" ht="15" customHeight="1" hidden="1">
      <c r="A9" s="85"/>
      <c r="B9" s="39"/>
      <c r="C9" s="39"/>
      <c r="D9" s="32"/>
      <c r="E9" s="83"/>
      <c r="F9" s="22"/>
      <c r="G9" s="42"/>
      <c r="H9" s="42"/>
      <c r="I9" s="43"/>
      <c r="J9" s="43"/>
      <c r="K9" s="2"/>
    </row>
    <row r="10" spans="1:11" ht="23.25" customHeight="1">
      <c r="A10" s="1" t="s">
        <v>1</v>
      </c>
      <c r="B10" s="86" t="s">
        <v>51</v>
      </c>
      <c r="C10" s="87">
        <v>7.565</v>
      </c>
      <c r="D10" s="88">
        <v>135</v>
      </c>
      <c r="E10" s="89">
        <v>136</v>
      </c>
      <c r="F10" s="90">
        <v>136.4</v>
      </c>
      <c r="G10" s="91">
        <f>ROUND(((F10/E10)-1)*100,1)</f>
        <v>0.3</v>
      </c>
      <c r="H10" s="92">
        <f>ROUND(((F10/D10)-1)*100,1)</f>
        <v>1</v>
      </c>
      <c r="I10" s="13" t="e">
        <f>ROUND(((G10-#REF!)*C10/#REF!),3)</f>
        <v>#REF!</v>
      </c>
      <c r="J10" s="13" t="e">
        <f aca="true" t="shared" si="0" ref="J10:J27">ROUND(I10/$I$28*100,3)</f>
        <v>#REF!</v>
      </c>
      <c r="K10" s="11"/>
    </row>
    <row r="11" spans="1:11" ht="23.25" customHeight="1">
      <c r="A11" s="1" t="s">
        <v>41</v>
      </c>
      <c r="B11" s="86" t="s">
        <v>43</v>
      </c>
      <c r="C11" s="87">
        <v>6.393</v>
      </c>
      <c r="D11" s="93">
        <v>288.4</v>
      </c>
      <c r="E11" s="94">
        <v>289.2</v>
      </c>
      <c r="F11" s="90">
        <v>289.5</v>
      </c>
      <c r="G11" s="91">
        <f>ROUND(((F11/E11)-1)*100,1)</f>
        <v>0.1</v>
      </c>
      <c r="H11" s="92">
        <f>ROUND(((F11/D11)-1)*100,1)</f>
        <v>0.4</v>
      </c>
      <c r="I11" s="13"/>
      <c r="J11" s="13"/>
      <c r="K11" s="11"/>
    </row>
    <row r="12" spans="1:11" ht="24.75" customHeight="1">
      <c r="A12" s="1" t="s">
        <v>2</v>
      </c>
      <c r="B12" s="86" t="s">
        <v>24</v>
      </c>
      <c r="C12" s="27">
        <v>0.624</v>
      </c>
      <c r="D12" s="93">
        <v>259.3</v>
      </c>
      <c r="E12" s="94">
        <v>260.3</v>
      </c>
      <c r="F12" s="90">
        <v>260.6</v>
      </c>
      <c r="G12" s="91">
        <f aca="true" t="shared" si="1" ref="G12:G28">ROUND(((F12/E12)-1)*100,1)</f>
        <v>0.1</v>
      </c>
      <c r="H12" s="92">
        <f aca="true" t="shared" si="2" ref="H12:H28">ROUND(((F12/D12)-1)*100,1)</f>
        <v>0.5</v>
      </c>
      <c r="I12" s="13" t="e">
        <f>ROUND(((G12-#REF!)*C12/#REF!),3)</f>
        <v>#REF!</v>
      </c>
      <c r="J12" s="13" t="e">
        <f t="shared" si="0"/>
        <v>#REF!</v>
      </c>
      <c r="K12" s="3" t="e">
        <f>ROUND((H12/#REF!-1)*100,1)</f>
        <v>#REF!</v>
      </c>
    </row>
    <row r="13" spans="1:11" ht="24.75" customHeight="1">
      <c r="A13" s="1" t="s">
        <v>3</v>
      </c>
      <c r="B13" s="86" t="s">
        <v>25</v>
      </c>
      <c r="C13" s="27">
        <v>0.209</v>
      </c>
      <c r="D13" s="93">
        <v>239.7</v>
      </c>
      <c r="E13" s="94">
        <v>241.1</v>
      </c>
      <c r="F13" s="90">
        <v>241.6</v>
      </c>
      <c r="G13" s="91">
        <f t="shared" si="1"/>
        <v>0.2</v>
      </c>
      <c r="H13" s="92">
        <f t="shared" si="2"/>
        <v>0.8</v>
      </c>
      <c r="I13" s="13" t="e">
        <f>ROUND(((G13-#REF!)*C13/#REF!),3)</f>
        <v>#REF!</v>
      </c>
      <c r="J13" s="13" t="e">
        <f t="shared" si="0"/>
        <v>#REF!</v>
      </c>
      <c r="K13" s="3" t="e">
        <f>ROUND((H13/#REF!-1)*100,1)</f>
        <v>#REF!</v>
      </c>
    </row>
    <row r="14" spans="1:11" ht="30" customHeight="1">
      <c r="A14" s="1" t="s">
        <v>4</v>
      </c>
      <c r="B14" s="86" t="s">
        <v>26</v>
      </c>
      <c r="C14" s="27">
        <v>0.111</v>
      </c>
      <c r="D14" s="93">
        <v>202.7</v>
      </c>
      <c r="E14" s="94">
        <v>202.7</v>
      </c>
      <c r="F14" s="90">
        <v>202.9</v>
      </c>
      <c r="G14" s="91">
        <f t="shared" si="1"/>
        <v>0.1</v>
      </c>
      <c r="H14" s="92">
        <f t="shared" si="2"/>
        <v>0.1</v>
      </c>
      <c r="I14" s="13" t="e">
        <f>ROUND(((G14-#REF!)*C14/#REF!),3)</f>
        <v>#REF!</v>
      </c>
      <c r="J14" s="13" t="e">
        <f t="shared" si="0"/>
        <v>#REF!</v>
      </c>
      <c r="K14" s="3" t="e">
        <f>ROUND((H14/#REF!-1)*100,1)</f>
        <v>#REF!</v>
      </c>
    </row>
    <row r="15" spans="1:11" ht="24.75" customHeight="1">
      <c r="A15" s="1" t="s">
        <v>5</v>
      </c>
      <c r="B15" s="86" t="s">
        <v>27</v>
      </c>
      <c r="C15" s="27">
        <v>0.079</v>
      </c>
      <c r="D15" s="93">
        <v>121.5</v>
      </c>
      <c r="E15" s="94">
        <v>122.1</v>
      </c>
      <c r="F15" s="90">
        <v>122.7</v>
      </c>
      <c r="G15" s="91">
        <f t="shared" si="1"/>
        <v>0.5</v>
      </c>
      <c r="H15" s="92">
        <f t="shared" si="2"/>
        <v>1</v>
      </c>
      <c r="I15" s="13" t="e">
        <f>ROUND(((G15-#REF!)*C15/#REF!),3)</f>
        <v>#REF!</v>
      </c>
      <c r="J15" s="13" t="e">
        <f t="shared" si="0"/>
        <v>#REF!</v>
      </c>
      <c r="K15" s="3" t="e">
        <f>ROUND((H15/#REF!-1)*100,1)</f>
        <v>#REF!</v>
      </c>
    </row>
    <row r="16" spans="1:11" ht="20.25" customHeight="1">
      <c r="A16" s="1" t="s">
        <v>6</v>
      </c>
      <c r="B16" s="86" t="s">
        <v>28</v>
      </c>
      <c r="C16" s="27">
        <v>0.322</v>
      </c>
      <c r="D16" s="93">
        <v>153.1</v>
      </c>
      <c r="E16" s="89">
        <v>154</v>
      </c>
      <c r="F16" s="90">
        <v>154.5</v>
      </c>
      <c r="G16" s="91">
        <f t="shared" si="1"/>
        <v>0.3</v>
      </c>
      <c r="H16" s="92">
        <f t="shared" si="2"/>
        <v>0.9</v>
      </c>
      <c r="I16" s="13" t="e">
        <f>ROUND(((G16-#REF!)*C16/#REF!),3)</f>
        <v>#REF!</v>
      </c>
      <c r="J16" s="13" t="e">
        <f t="shared" si="0"/>
        <v>#REF!</v>
      </c>
      <c r="K16" s="3" t="e">
        <f>ROUND((H16/#REF!-1)*100,1)</f>
        <v>#REF!</v>
      </c>
    </row>
    <row r="17" spans="1:11" ht="23.25" customHeight="1">
      <c r="A17" s="1" t="s">
        <v>7</v>
      </c>
      <c r="B17" s="86" t="s">
        <v>29</v>
      </c>
      <c r="C17" s="27">
        <v>42.161</v>
      </c>
      <c r="D17" s="93">
        <v>158.7</v>
      </c>
      <c r="E17" s="89">
        <v>160</v>
      </c>
      <c r="F17" s="90">
        <v>160.6</v>
      </c>
      <c r="G17" s="91">
        <f t="shared" si="1"/>
        <v>0.4</v>
      </c>
      <c r="H17" s="92">
        <f t="shared" si="2"/>
        <v>1.2</v>
      </c>
      <c r="I17" s="13" t="e">
        <f>ROUND(((G17-#REF!)*C17/#REF!),3)</f>
        <v>#REF!</v>
      </c>
      <c r="J17" s="13" t="e">
        <f t="shared" si="0"/>
        <v>#REF!</v>
      </c>
      <c r="K17" s="3" t="e">
        <f>ROUND((H17/#REF!-1)*100,1)</f>
        <v>#REF!</v>
      </c>
    </row>
    <row r="18" spans="1:11" ht="23.25" customHeight="1">
      <c r="A18" s="1" t="s">
        <v>8</v>
      </c>
      <c r="B18" s="86" t="s">
        <v>30</v>
      </c>
      <c r="C18" s="27">
        <v>6.05</v>
      </c>
      <c r="D18" s="93">
        <v>134.5</v>
      </c>
      <c r="E18" s="94">
        <v>135.5</v>
      </c>
      <c r="F18" s="90">
        <v>135.9</v>
      </c>
      <c r="G18" s="91">
        <f t="shared" si="1"/>
        <v>0.3</v>
      </c>
      <c r="H18" s="92">
        <f t="shared" si="2"/>
        <v>1</v>
      </c>
      <c r="I18" s="13" t="e">
        <f>ROUND(((G18-#REF!)*C18/#REF!),3)</f>
        <v>#REF!</v>
      </c>
      <c r="J18" s="13" t="e">
        <f t="shared" si="0"/>
        <v>#REF!</v>
      </c>
      <c r="K18" s="3" t="e">
        <f>ROUND((H18/#REF!-1)*100,1)</f>
        <v>#REF!</v>
      </c>
    </row>
    <row r="19" spans="1:11" ht="23.25" customHeight="1">
      <c r="A19" s="1" t="s">
        <v>11</v>
      </c>
      <c r="B19" s="86" t="s">
        <v>31</v>
      </c>
      <c r="C19" s="27">
        <v>0.642</v>
      </c>
      <c r="D19" s="88">
        <v>143</v>
      </c>
      <c r="E19" s="94">
        <v>143.5</v>
      </c>
      <c r="F19" s="90">
        <v>143.8</v>
      </c>
      <c r="G19" s="91">
        <f t="shared" si="1"/>
        <v>0.2</v>
      </c>
      <c r="H19" s="92">
        <f t="shared" si="2"/>
        <v>0.6</v>
      </c>
      <c r="I19" s="13" t="e">
        <f>ROUND(((G19-#REF!)*C19/#REF!),3)</f>
        <v>#REF!</v>
      </c>
      <c r="J19" s="13" t="e">
        <f t="shared" si="0"/>
        <v>#REF!</v>
      </c>
      <c r="K19" s="3" t="e">
        <f>ROUND((H19/#REF!-1)*100,1)</f>
        <v>#REF!</v>
      </c>
    </row>
    <row r="20" spans="1:11" ht="21" customHeight="1">
      <c r="A20" s="1" t="s">
        <v>12</v>
      </c>
      <c r="B20" s="86" t="s">
        <v>32</v>
      </c>
      <c r="C20" s="27">
        <v>23.56</v>
      </c>
      <c r="D20" s="93">
        <v>157.9</v>
      </c>
      <c r="E20" s="94">
        <v>159.4</v>
      </c>
      <c r="F20" s="90">
        <v>159.7</v>
      </c>
      <c r="G20" s="91">
        <f t="shared" si="1"/>
        <v>0.2</v>
      </c>
      <c r="H20" s="92">
        <f t="shared" si="2"/>
        <v>1.1</v>
      </c>
      <c r="I20" s="13" t="e">
        <f>ROUND(((G20-#REF!)*C20/#REF!),3)</f>
        <v>#REF!</v>
      </c>
      <c r="J20" s="13" t="e">
        <f t="shared" si="0"/>
        <v>#REF!</v>
      </c>
      <c r="K20" s="3" t="e">
        <f>ROUND((H20/#REF!-1)*100,1)</f>
        <v>#REF!</v>
      </c>
    </row>
    <row r="21" spans="1:11" ht="23.25" customHeight="1">
      <c r="A21" s="1" t="s">
        <v>13</v>
      </c>
      <c r="B21" s="86" t="s">
        <v>33</v>
      </c>
      <c r="C21" s="27">
        <v>2.092</v>
      </c>
      <c r="D21" s="93">
        <v>128.2</v>
      </c>
      <c r="E21" s="94">
        <v>128.8</v>
      </c>
      <c r="F21" s="95">
        <v>129</v>
      </c>
      <c r="G21" s="91">
        <f t="shared" si="1"/>
        <v>0.2</v>
      </c>
      <c r="H21" s="92">
        <f t="shared" si="2"/>
        <v>0.6</v>
      </c>
      <c r="I21" s="13" t="e">
        <f>ROUND(((G21-#REF!)*C21/#REF!),3)</f>
        <v>#REF!</v>
      </c>
      <c r="J21" s="13" t="e">
        <f t="shared" si="0"/>
        <v>#REF!</v>
      </c>
      <c r="K21" s="3"/>
    </row>
    <row r="22" spans="1:11" ht="23.25" customHeight="1">
      <c r="A22" s="1" t="s">
        <v>19</v>
      </c>
      <c r="B22" s="86" t="s">
        <v>36</v>
      </c>
      <c r="C22" s="27">
        <v>0.07</v>
      </c>
      <c r="D22" s="93">
        <v>51.4</v>
      </c>
      <c r="E22" s="94">
        <v>52.6</v>
      </c>
      <c r="F22" s="90">
        <v>52.6</v>
      </c>
      <c r="G22" s="91">
        <f t="shared" si="1"/>
        <v>0</v>
      </c>
      <c r="H22" s="92">
        <f t="shared" si="2"/>
        <v>2.3</v>
      </c>
      <c r="I22" s="13" t="e">
        <f>ROUND(((G22-#REF!)*C22/#REF!),3)</f>
        <v>#REF!</v>
      </c>
      <c r="J22" s="13" t="e">
        <f t="shared" si="0"/>
        <v>#REF!</v>
      </c>
      <c r="K22" s="3"/>
    </row>
    <row r="23" spans="1:11" ht="23.25" customHeight="1">
      <c r="A23" s="1" t="s">
        <v>20</v>
      </c>
      <c r="B23" s="86" t="s">
        <v>34</v>
      </c>
      <c r="C23" s="27">
        <v>1.514</v>
      </c>
      <c r="D23" s="93">
        <v>108.5</v>
      </c>
      <c r="E23" s="94">
        <v>109.4</v>
      </c>
      <c r="F23" s="90">
        <v>109.5</v>
      </c>
      <c r="G23" s="91">
        <f t="shared" si="1"/>
        <v>0.1</v>
      </c>
      <c r="H23" s="92">
        <f t="shared" si="2"/>
        <v>0.9</v>
      </c>
      <c r="I23" s="13" t="e">
        <f>ROUND(((G23-#REF!)*C23/#REF!),3)</f>
        <v>#REF!</v>
      </c>
      <c r="J23" s="13" t="e">
        <f t="shared" si="0"/>
        <v>#REF!</v>
      </c>
      <c r="K23" s="3"/>
    </row>
    <row r="24" spans="1:11" ht="23.25" customHeight="1">
      <c r="A24" s="1" t="s">
        <v>21</v>
      </c>
      <c r="B24" s="86" t="s">
        <v>35</v>
      </c>
      <c r="C24" s="27">
        <v>4.983</v>
      </c>
      <c r="D24" s="93">
        <v>83.7</v>
      </c>
      <c r="E24" s="94">
        <v>84.3</v>
      </c>
      <c r="F24" s="90">
        <v>84.5</v>
      </c>
      <c r="G24" s="91">
        <f t="shared" si="1"/>
        <v>0.2</v>
      </c>
      <c r="H24" s="92">
        <f t="shared" si="2"/>
        <v>1</v>
      </c>
      <c r="I24" s="13" t="e">
        <f>ROUND(((G24-#REF!)*C24/#REF!),3)</f>
        <v>#REF!</v>
      </c>
      <c r="J24" s="13" t="e">
        <f t="shared" si="0"/>
        <v>#REF!</v>
      </c>
      <c r="K24" s="3"/>
    </row>
    <row r="25" spans="1:11" ht="23.25" customHeight="1">
      <c r="A25" s="1" t="s">
        <v>22</v>
      </c>
      <c r="B25" s="86" t="s">
        <v>52</v>
      </c>
      <c r="C25" s="27">
        <v>3.512</v>
      </c>
      <c r="D25" s="93">
        <v>129.3</v>
      </c>
      <c r="E25" s="94">
        <v>130.3</v>
      </c>
      <c r="F25" s="90">
        <v>130.4</v>
      </c>
      <c r="G25" s="91">
        <f t="shared" si="1"/>
        <v>0.1</v>
      </c>
      <c r="H25" s="92">
        <f t="shared" si="2"/>
        <v>0.9</v>
      </c>
      <c r="I25" s="13" t="e">
        <f>ROUND(((G25-#REF!)*C25/#REF!),3)</f>
        <v>#REF!</v>
      </c>
      <c r="J25" s="13" t="e">
        <f t="shared" si="0"/>
        <v>#REF!</v>
      </c>
      <c r="K25" s="3"/>
    </row>
    <row r="26" spans="1:11" ht="23.25" customHeight="1">
      <c r="A26" s="1" t="s">
        <v>23</v>
      </c>
      <c r="B26" s="86" t="s">
        <v>38</v>
      </c>
      <c r="C26" s="27">
        <v>0.052</v>
      </c>
      <c r="D26" s="93">
        <v>298.1</v>
      </c>
      <c r="E26" s="89">
        <v>300</v>
      </c>
      <c r="F26" s="95">
        <v>300</v>
      </c>
      <c r="G26" s="91">
        <f t="shared" si="1"/>
        <v>0</v>
      </c>
      <c r="H26" s="92">
        <f t="shared" si="2"/>
        <v>0.6</v>
      </c>
      <c r="I26" s="13" t="e">
        <f>ROUND(((G26-#REF!)*C26/#REF!),3)</f>
        <v>#REF!</v>
      </c>
      <c r="J26" s="13" t="e">
        <f t="shared" si="0"/>
        <v>#REF!</v>
      </c>
      <c r="K26" s="3"/>
    </row>
    <row r="27" spans="1:11" ht="25.5" customHeight="1">
      <c r="A27" s="1" t="s">
        <v>45</v>
      </c>
      <c r="B27" s="86" t="s">
        <v>53</v>
      </c>
      <c r="C27" s="27">
        <v>0.061</v>
      </c>
      <c r="D27" s="88">
        <v>122</v>
      </c>
      <c r="E27" s="94">
        <v>123.2</v>
      </c>
      <c r="F27" s="90">
        <v>123.6</v>
      </c>
      <c r="G27" s="91">
        <f t="shared" si="1"/>
        <v>0.3</v>
      </c>
      <c r="H27" s="92">
        <f t="shared" si="2"/>
        <v>1.3</v>
      </c>
      <c r="I27" s="13" t="e">
        <f>ROUND(((G27-#REF!)*C27/#REF!),3)</f>
        <v>#REF!</v>
      </c>
      <c r="J27" s="13" t="e">
        <f t="shared" si="0"/>
        <v>#REF!</v>
      </c>
      <c r="K27" s="3" t="e">
        <f>ROUND((H21/#REF!-1)*100,1)</f>
        <v>#REF!</v>
      </c>
    </row>
    <row r="28" spans="1:11" ht="23.25" customHeight="1">
      <c r="A28" s="1" t="s">
        <v>18</v>
      </c>
      <c r="B28" s="96" t="s">
        <v>9</v>
      </c>
      <c r="C28" s="27">
        <v>100</v>
      </c>
      <c r="D28" s="93">
        <v>158.1</v>
      </c>
      <c r="E28" s="97">
        <v>159.2</v>
      </c>
      <c r="F28" s="90">
        <v>159.7</v>
      </c>
      <c r="G28" s="91">
        <f t="shared" si="1"/>
        <v>0.3</v>
      </c>
      <c r="H28" s="92">
        <f t="shared" si="2"/>
        <v>1</v>
      </c>
      <c r="I28" s="13" t="e">
        <f>SUM(I10:I27)</f>
        <v>#REF!</v>
      </c>
      <c r="J28" s="15" t="e">
        <f>SUM(J10:J27)</f>
        <v>#REF!</v>
      </c>
      <c r="K28" s="3" t="e">
        <f>ROUND((H28/#REF!-1)*100,1)</f>
        <v>#REF!</v>
      </c>
    </row>
    <row r="29" ht="11.25" customHeight="1"/>
    <row r="30" spans="3:4" ht="15" hidden="1">
      <c r="C30" s="79"/>
      <c r="D30" s="79"/>
    </row>
    <row r="31" spans="3:4" ht="15" hidden="1">
      <c r="C31" s="80"/>
      <c r="D31" s="80"/>
    </row>
  </sheetData>
  <sheetProtection/>
  <mergeCells count="12">
    <mergeCell ref="J4:J9"/>
    <mergeCell ref="E7:E9"/>
    <mergeCell ref="A2:J2"/>
    <mergeCell ref="A4:A9"/>
    <mergeCell ref="B4:B9"/>
    <mergeCell ref="C4:C9"/>
    <mergeCell ref="D4:D6"/>
    <mergeCell ref="E4:E6"/>
    <mergeCell ref="F4:F6"/>
    <mergeCell ref="G4:G9"/>
    <mergeCell ref="H4:H9"/>
    <mergeCell ref="I4:I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N32"/>
  <sheetViews>
    <sheetView rightToLeft="1" zoomScalePageLayoutView="0" workbookViewId="0" topLeftCell="A1">
      <selection activeCell="A1" sqref="A1:IV16384"/>
    </sheetView>
  </sheetViews>
  <sheetFormatPr defaultColWidth="9.140625" defaultRowHeight="12.75"/>
  <cols>
    <col min="1" max="1" width="5.140625" style="0" customWidth="1"/>
    <col min="2" max="2" width="35.28125" style="0" customWidth="1"/>
    <col min="3" max="3" width="8.8515625" style="0" customWidth="1"/>
    <col min="4" max="5" width="10.7109375" style="0" customWidth="1"/>
    <col min="6" max="6" width="8.00390625" style="0" customWidth="1"/>
    <col min="7" max="7" width="10.8515625" style="0" customWidth="1"/>
    <col min="8" max="8" width="13.8515625" style="0" customWidth="1"/>
    <col min="9" max="9" width="2.7109375" style="0" hidden="1" customWidth="1"/>
  </cols>
  <sheetData>
    <row r="1" ht="12.75" customHeight="1">
      <c r="A1" s="45"/>
    </row>
    <row r="2" spans="1:9" ht="36" customHeight="1">
      <c r="A2" s="46" t="s">
        <v>56</v>
      </c>
      <c r="B2" s="46"/>
      <c r="C2" s="46"/>
      <c r="D2" s="46"/>
      <c r="E2" s="46"/>
      <c r="F2" s="46"/>
      <c r="G2" s="46"/>
      <c r="H2" s="46"/>
      <c r="I2" s="47"/>
    </row>
    <row r="3" spans="1:9" ht="12.75" customHeight="1">
      <c r="A3" s="48"/>
      <c r="B3" s="49"/>
      <c r="C3" s="50"/>
      <c r="D3" s="51"/>
      <c r="E3" s="51"/>
      <c r="F3" s="51"/>
      <c r="G3" s="4" t="s">
        <v>42</v>
      </c>
      <c r="I3" s="51"/>
    </row>
    <row r="4" spans="1:9" ht="12.75" customHeight="1">
      <c r="A4" s="52" t="s">
        <v>0</v>
      </c>
      <c r="B4" s="53" t="s">
        <v>14</v>
      </c>
      <c r="C4" s="53" t="s">
        <v>10</v>
      </c>
      <c r="D4" s="98" t="s">
        <v>48</v>
      </c>
      <c r="E4" s="99" t="s">
        <v>47</v>
      </c>
      <c r="F4" s="55" t="s">
        <v>15</v>
      </c>
      <c r="G4" s="100" t="s">
        <v>16</v>
      </c>
      <c r="H4" s="100" t="s">
        <v>17</v>
      </c>
      <c r="I4" s="57"/>
    </row>
    <row r="5" spans="1:9" ht="12.75" customHeight="1">
      <c r="A5" s="52"/>
      <c r="B5" s="53"/>
      <c r="C5" s="53"/>
      <c r="D5" s="55"/>
      <c r="E5" s="101"/>
      <c r="F5" s="55"/>
      <c r="G5" s="100"/>
      <c r="H5" s="100"/>
      <c r="I5" s="57"/>
    </row>
    <row r="6" spans="1:9" ht="22.5" customHeight="1">
      <c r="A6" s="52"/>
      <c r="B6" s="53"/>
      <c r="C6" s="53"/>
      <c r="D6" s="55"/>
      <c r="E6" s="101"/>
      <c r="F6" s="55"/>
      <c r="G6" s="100"/>
      <c r="H6" s="100"/>
      <c r="I6" s="57"/>
    </row>
    <row r="7" spans="1:9" ht="6.75" customHeight="1" hidden="1">
      <c r="A7" s="52"/>
      <c r="B7" s="53"/>
      <c r="C7" s="53"/>
      <c r="D7" s="55"/>
      <c r="E7" s="101"/>
      <c r="F7" s="55"/>
      <c r="G7" s="100"/>
      <c r="H7" s="100"/>
      <c r="I7" s="57"/>
    </row>
    <row r="8" spans="1:9" ht="6.75" customHeight="1" hidden="1">
      <c r="A8" s="52"/>
      <c r="B8" s="53"/>
      <c r="C8" s="53"/>
      <c r="D8" s="55"/>
      <c r="E8" s="101"/>
      <c r="F8" s="55"/>
      <c r="G8" s="100"/>
      <c r="H8" s="100"/>
      <c r="I8" s="62"/>
    </row>
    <row r="9" spans="1:9" ht="15" customHeight="1" hidden="1">
      <c r="A9" s="52"/>
      <c r="B9" s="63"/>
      <c r="C9" s="63"/>
      <c r="D9" s="65"/>
      <c r="E9" s="102"/>
      <c r="F9" s="65"/>
      <c r="G9" s="103"/>
      <c r="H9" s="103"/>
      <c r="I9" s="66"/>
    </row>
    <row r="10" spans="1:9" ht="24.75" customHeight="1">
      <c r="A10" s="104" t="s">
        <v>1</v>
      </c>
      <c r="B10" s="105" t="s">
        <v>51</v>
      </c>
      <c r="C10" s="106">
        <v>7.565</v>
      </c>
      <c r="D10" s="29">
        <v>135</v>
      </c>
      <c r="E10" s="69">
        <v>136.4</v>
      </c>
      <c r="F10" s="107">
        <f>ROUND((E10/D10-1)*100,1)</f>
        <v>1</v>
      </c>
      <c r="G10" s="108">
        <f>ROUND(((E10-D10)*C10/$D$28),3)</f>
        <v>0.067</v>
      </c>
      <c r="H10" s="74">
        <f>ROUND(G10/$G$28*100,3)</f>
        <v>6.518</v>
      </c>
      <c r="I10" s="71"/>
    </row>
    <row r="11" spans="1:9" ht="24.75" customHeight="1">
      <c r="A11" s="109" t="s">
        <v>41</v>
      </c>
      <c r="B11" s="105" t="s">
        <v>43</v>
      </c>
      <c r="C11" s="106">
        <v>6.393</v>
      </c>
      <c r="D11" s="28">
        <v>288.4</v>
      </c>
      <c r="E11" s="69">
        <v>289.5</v>
      </c>
      <c r="F11" s="107">
        <f>ROUND((E11/D11-1)*100,1)</f>
        <v>0.4</v>
      </c>
      <c r="G11" s="108">
        <f>ROUND(((E11-D11)*C11/$D$28),3)</f>
        <v>0.044</v>
      </c>
      <c r="H11" s="74">
        <f>ROUND(G11/$G$28*100,3)</f>
        <v>4.28</v>
      </c>
      <c r="I11" s="71"/>
    </row>
    <row r="12" spans="1:14" ht="24.75" customHeight="1">
      <c r="A12" s="104" t="s">
        <v>2</v>
      </c>
      <c r="B12" s="105" t="s">
        <v>24</v>
      </c>
      <c r="C12" s="110">
        <v>0.624</v>
      </c>
      <c r="D12" s="28">
        <v>259.3</v>
      </c>
      <c r="E12" s="69">
        <v>260.6</v>
      </c>
      <c r="F12" s="107">
        <f aca="true" t="shared" si="0" ref="F12:F28">ROUND((E12/D12-1)*100,1)</f>
        <v>0.5</v>
      </c>
      <c r="G12" s="108">
        <f>ROUND(((E12-D12)*C12/$D$28),3)</f>
        <v>0.005</v>
      </c>
      <c r="H12" s="74">
        <f>ROUND(G12/$G$28*100,3)</f>
        <v>0.486</v>
      </c>
      <c r="I12" s="72">
        <f aca="true" t="shared" si="1" ref="I12:I28">ROUND((F12/D12-1)*100,1)</f>
        <v>-99.8</v>
      </c>
      <c r="M12" s="111"/>
      <c r="N12" s="112"/>
    </row>
    <row r="13" spans="1:14" ht="24.75" customHeight="1">
      <c r="A13" s="109" t="s">
        <v>3</v>
      </c>
      <c r="B13" s="105" t="s">
        <v>25</v>
      </c>
      <c r="C13" s="110">
        <v>0.209</v>
      </c>
      <c r="D13" s="28">
        <v>239.7</v>
      </c>
      <c r="E13" s="69">
        <v>241.6</v>
      </c>
      <c r="F13" s="107">
        <f t="shared" si="0"/>
        <v>0.8</v>
      </c>
      <c r="G13" s="108">
        <f>ROUND(((E13-D13)*C13/$D$28),3)</f>
        <v>0.003</v>
      </c>
      <c r="H13" s="74">
        <f>ROUND(G13/$G$28*100,3)</f>
        <v>0.292</v>
      </c>
      <c r="I13" s="72">
        <f t="shared" si="1"/>
        <v>-99.7</v>
      </c>
      <c r="M13" s="111"/>
      <c r="N13" s="112"/>
    </row>
    <row r="14" spans="1:14" ht="39" customHeight="1">
      <c r="A14" s="104" t="s">
        <v>4</v>
      </c>
      <c r="B14" s="105" t="s">
        <v>26</v>
      </c>
      <c r="C14" s="110">
        <v>0.111</v>
      </c>
      <c r="D14" s="28">
        <v>202.7</v>
      </c>
      <c r="E14" s="69">
        <v>202.9</v>
      </c>
      <c r="F14" s="107">
        <f t="shared" si="0"/>
        <v>0.1</v>
      </c>
      <c r="G14" s="108">
        <f>ROUND(((E14-D14)*C14/$D$28),3)</f>
        <v>0</v>
      </c>
      <c r="H14" s="74">
        <f>ROUND(G14/$G$28*100,3)</f>
        <v>0</v>
      </c>
      <c r="I14" s="72">
        <f t="shared" si="1"/>
        <v>-100</v>
      </c>
      <c r="M14" s="111"/>
      <c r="N14" s="112"/>
    </row>
    <row r="15" spans="1:14" ht="24.75" customHeight="1">
      <c r="A15" s="109" t="s">
        <v>5</v>
      </c>
      <c r="B15" s="105" t="s">
        <v>27</v>
      </c>
      <c r="C15" s="110">
        <v>0.079</v>
      </c>
      <c r="D15" s="28">
        <v>121.5</v>
      </c>
      <c r="E15" s="69">
        <v>122.7</v>
      </c>
      <c r="F15" s="107">
        <f t="shared" si="0"/>
        <v>1</v>
      </c>
      <c r="G15" s="108">
        <f aca="true" t="shared" si="2" ref="G15:G26">ROUND(((E15-D15)*C15/$D$28),3)</f>
        <v>0.001</v>
      </c>
      <c r="H15" s="74">
        <f aca="true" t="shared" si="3" ref="H15:H26">ROUND(G15/$G$28*100,3)</f>
        <v>0.097</v>
      </c>
      <c r="I15" s="72">
        <f t="shared" si="1"/>
        <v>-99.2</v>
      </c>
      <c r="M15" s="111"/>
      <c r="N15" s="112"/>
    </row>
    <row r="16" spans="1:14" ht="26.25" customHeight="1">
      <c r="A16" s="104" t="s">
        <v>6</v>
      </c>
      <c r="B16" s="105" t="s">
        <v>57</v>
      </c>
      <c r="C16" s="110">
        <v>0.322</v>
      </c>
      <c r="D16" s="28">
        <v>153.1</v>
      </c>
      <c r="E16" s="69">
        <v>154.5</v>
      </c>
      <c r="F16" s="107">
        <f t="shared" si="0"/>
        <v>0.9</v>
      </c>
      <c r="G16" s="108">
        <f t="shared" si="2"/>
        <v>0.003</v>
      </c>
      <c r="H16" s="74">
        <f t="shared" si="3"/>
        <v>0.292</v>
      </c>
      <c r="I16" s="72">
        <f t="shared" si="1"/>
        <v>-99.4</v>
      </c>
      <c r="M16" s="111"/>
      <c r="N16" s="112"/>
    </row>
    <row r="17" spans="1:14" ht="23.25" customHeight="1">
      <c r="A17" s="109" t="s">
        <v>7</v>
      </c>
      <c r="B17" s="105" t="s">
        <v>58</v>
      </c>
      <c r="C17" s="110">
        <v>42.161</v>
      </c>
      <c r="D17" s="28">
        <v>158.7</v>
      </c>
      <c r="E17" s="69">
        <v>160.6</v>
      </c>
      <c r="F17" s="107">
        <f t="shared" si="0"/>
        <v>1.2</v>
      </c>
      <c r="G17" s="108">
        <f t="shared" si="2"/>
        <v>0.507</v>
      </c>
      <c r="H17" s="74">
        <f t="shared" si="3"/>
        <v>49.319</v>
      </c>
      <c r="I17" s="72">
        <f t="shared" si="1"/>
        <v>-99.2</v>
      </c>
      <c r="M17" s="111"/>
      <c r="N17" s="112"/>
    </row>
    <row r="18" spans="1:14" ht="23.25" customHeight="1">
      <c r="A18" s="104" t="s">
        <v>8</v>
      </c>
      <c r="B18" s="105" t="s">
        <v>59</v>
      </c>
      <c r="C18" s="113">
        <v>6.05</v>
      </c>
      <c r="D18" s="28">
        <v>134.5</v>
      </c>
      <c r="E18" s="69">
        <v>135.9</v>
      </c>
      <c r="F18" s="107">
        <f t="shared" si="0"/>
        <v>1</v>
      </c>
      <c r="G18" s="108">
        <f t="shared" si="2"/>
        <v>0.054</v>
      </c>
      <c r="H18" s="74">
        <f t="shared" si="3"/>
        <v>5.253</v>
      </c>
      <c r="I18" s="72">
        <f t="shared" si="1"/>
        <v>-99.3</v>
      </c>
      <c r="M18" s="111"/>
      <c r="N18" s="112"/>
    </row>
    <row r="19" spans="1:14" ht="23.25" customHeight="1">
      <c r="A19" s="109" t="s">
        <v>11</v>
      </c>
      <c r="B19" s="105" t="s">
        <v>31</v>
      </c>
      <c r="C19" s="110">
        <v>0.642</v>
      </c>
      <c r="D19" s="29">
        <v>143</v>
      </c>
      <c r="E19" s="69">
        <v>143.8</v>
      </c>
      <c r="F19" s="107">
        <f t="shared" si="0"/>
        <v>0.6</v>
      </c>
      <c r="G19" s="108">
        <f t="shared" si="2"/>
        <v>0.003</v>
      </c>
      <c r="H19" s="74">
        <f t="shared" si="3"/>
        <v>0.292</v>
      </c>
      <c r="I19" s="72">
        <f t="shared" si="1"/>
        <v>-99.6</v>
      </c>
      <c r="M19" s="111"/>
      <c r="N19" s="112"/>
    </row>
    <row r="20" spans="1:14" ht="23.25" customHeight="1">
      <c r="A20" s="104" t="s">
        <v>12</v>
      </c>
      <c r="B20" s="105" t="s">
        <v>32</v>
      </c>
      <c r="C20" s="110">
        <v>23.56</v>
      </c>
      <c r="D20" s="28">
        <v>157.9</v>
      </c>
      <c r="E20" s="69">
        <v>159.7</v>
      </c>
      <c r="F20" s="107">
        <f t="shared" si="0"/>
        <v>1.1</v>
      </c>
      <c r="G20" s="108">
        <f t="shared" si="2"/>
        <v>0.268</v>
      </c>
      <c r="H20" s="74">
        <f t="shared" si="3"/>
        <v>26.07</v>
      </c>
      <c r="I20" s="72">
        <f t="shared" si="1"/>
        <v>-99.3</v>
      </c>
      <c r="M20" s="111"/>
      <c r="N20" s="112"/>
    </row>
    <row r="21" spans="1:14" ht="23.25" customHeight="1">
      <c r="A21" s="109" t="s">
        <v>13</v>
      </c>
      <c r="B21" s="105" t="s">
        <v>33</v>
      </c>
      <c r="C21" s="110">
        <v>2.092</v>
      </c>
      <c r="D21" s="28">
        <v>128.2</v>
      </c>
      <c r="E21" s="74">
        <v>129</v>
      </c>
      <c r="F21" s="107">
        <f t="shared" si="0"/>
        <v>0.6</v>
      </c>
      <c r="G21" s="108">
        <f t="shared" si="2"/>
        <v>0.011</v>
      </c>
      <c r="H21" s="74">
        <f t="shared" si="3"/>
        <v>1.07</v>
      </c>
      <c r="I21" s="72"/>
      <c r="M21" s="111"/>
      <c r="N21" s="112"/>
    </row>
    <row r="22" spans="1:14" ht="23.25" customHeight="1">
      <c r="A22" s="104" t="s">
        <v>19</v>
      </c>
      <c r="B22" s="105" t="s">
        <v>36</v>
      </c>
      <c r="C22" s="113">
        <v>0.07</v>
      </c>
      <c r="D22" s="28">
        <v>51.4</v>
      </c>
      <c r="E22" s="69">
        <v>52.6</v>
      </c>
      <c r="F22" s="107">
        <f t="shared" si="0"/>
        <v>2.3</v>
      </c>
      <c r="G22" s="108">
        <f t="shared" si="2"/>
        <v>0.001</v>
      </c>
      <c r="H22" s="74">
        <f t="shared" si="3"/>
        <v>0.097</v>
      </c>
      <c r="I22" s="72"/>
      <c r="M22" s="111"/>
      <c r="N22" s="112"/>
    </row>
    <row r="23" spans="1:14" ht="23.25" customHeight="1">
      <c r="A23" s="109" t="s">
        <v>20</v>
      </c>
      <c r="B23" s="105" t="s">
        <v>34</v>
      </c>
      <c r="C23" s="110">
        <v>1.514</v>
      </c>
      <c r="D23" s="28">
        <v>108.5</v>
      </c>
      <c r="E23" s="69">
        <v>109.5</v>
      </c>
      <c r="F23" s="107">
        <f t="shared" si="0"/>
        <v>0.9</v>
      </c>
      <c r="G23" s="108">
        <f t="shared" si="2"/>
        <v>0.01</v>
      </c>
      <c r="H23" s="74">
        <f t="shared" si="3"/>
        <v>0.973</v>
      </c>
      <c r="I23" s="72"/>
      <c r="M23" s="111"/>
      <c r="N23" s="112"/>
    </row>
    <row r="24" spans="1:14" ht="23.25" customHeight="1">
      <c r="A24" s="104" t="s">
        <v>21</v>
      </c>
      <c r="B24" s="105" t="s">
        <v>35</v>
      </c>
      <c r="C24" s="110">
        <v>4.983</v>
      </c>
      <c r="D24" s="28">
        <v>83.7</v>
      </c>
      <c r="E24" s="69">
        <v>84.5</v>
      </c>
      <c r="F24" s="107">
        <f t="shared" si="0"/>
        <v>1</v>
      </c>
      <c r="G24" s="108">
        <f t="shared" si="2"/>
        <v>0.025</v>
      </c>
      <c r="H24" s="74">
        <f t="shared" si="3"/>
        <v>2.432</v>
      </c>
      <c r="I24" s="72"/>
      <c r="M24" s="111"/>
      <c r="N24" s="112"/>
    </row>
    <row r="25" spans="1:14" ht="24" customHeight="1">
      <c r="A25" s="109" t="s">
        <v>22</v>
      </c>
      <c r="B25" s="105" t="s">
        <v>37</v>
      </c>
      <c r="C25" s="110">
        <v>3.512</v>
      </c>
      <c r="D25" s="28">
        <v>129.3</v>
      </c>
      <c r="E25" s="69">
        <v>130.4</v>
      </c>
      <c r="F25" s="107">
        <f t="shared" si="0"/>
        <v>0.9</v>
      </c>
      <c r="G25" s="108">
        <f t="shared" si="2"/>
        <v>0.024</v>
      </c>
      <c r="H25" s="74">
        <f t="shared" si="3"/>
        <v>2.335</v>
      </c>
      <c r="I25" s="72"/>
      <c r="M25" s="111"/>
      <c r="N25" s="112"/>
    </row>
    <row r="26" spans="1:14" ht="23.25" customHeight="1">
      <c r="A26" s="104" t="s">
        <v>23</v>
      </c>
      <c r="B26" s="105" t="s">
        <v>38</v>
      </c>
      <c r="C26" s="110">
        <v>0.052</v>
      </c>
      <c r="D26" s="28">
        <v>298.1</v>
      </c>
      <c r="E26" s="74">
        <v>300</v>
      </c>
      <c r="F26" s="107">
        <f t="shared" si="0"/>
        <v>0.6</v>
      </c>
      <c r="G26" s="108">
        <f t="shared" si="2"/>
        <v>0.001</v>
      </c>
      <c r="H26" s="74">
        <f t="shared" si="3"/>
        <v>0.097</v>
      </c>
      <c r="I26" s="72"/>
      <c r="M26" s="111"/>
      <c r="N26" s="112"/>
    </row>
    <row r="27" spans="1:14" ht="18.75" customHeight="1">
      <c r="A27" s="109" t="s">
        <v>45</v>
      </c>
      <c r="B27" s="105" t="s">
        <v>39</v>
      </c>
      <c r="C27" s="110">
        <v>0.061</v>
      </c>
      <c r="D27" s="29">
        <v>122</v>
      </c>
      <c r="E27" s="69">
        <v>123.6</v>
      </c>
      <c r="F27" s="107">
        <f t="shared" si="0"/>
        <v>1.3</v>
      </c>
      <c r="G27" s="108">
        <f>ROUND(((E27-D27)*C27/$D$28),3)</f>
        <v>0.001</v>
      </c>
      <c r="H27" s="74">
        <f>ROUND(G27/$G$28*100,3)</f>
        <v>0.097</v>
      </c>
      <c r="I27" s="72">
        <f>ROUND((F21/D21-1)*100,1)</f>
        <v>-99.5</v>
      </c>
      <c r="M27" s="111"/>
      <c r="N27" s="112"/>
    </row>
    <row r="28" spans="1:14" ht="23.25" customHeight="1">
      <c r="A28" s="104" t="s">
        <v>18</v>
      </c>
      <c r="B28" s="114" t="s">
        <v>9</v>
      </c>
      <c r="C28" s="115">
        <v>100</v>
      </c>
      <c r="D28" s="116">
        <v>158.1</v>
      </c>
      <c r="E28" s="117">
        <v>159.7</v>
      </c>
      <c r="F28" s="107">
        <f t="shared" si="0"/>
        <v>1</v>
      </c>
      <c r="G28" s="108">
        <f>SUM(G10:G27)</f>
        <v>1.0279999999999998</v>
      </c>
      <c r="H28" s="118">
        <f>SUM(H10:H27)</f>
        <v>99.99999999999997</v>
      </c>
      <c r="I28" s="72">
        <f t="shared" si="1"/>
        <v>-99.4</v>
      </c>
      <c r="M28" s="111"/>
      <c r="N28" s="112"/>
    </row>
    <row r="29" spans="13:14" ht="11.25" customHeight="1">
      <c r="M29" s="111"/>
      <c r="N29" s="112"/>
    </row>
    <row r="30" spans="3:14" ht="15" hidden="1">
      <c r="C30" s="79"/>
      <c r="M30" s="119"/>
      <c r="N30" s="119"/>
    </row>
    <row r="31" spans="3:14" ht="15" hidden="1">
      <c r="C31" s="80"/>
      <c r="M31" s="119"/>
      <c r="N31" s="119"/>
    </row>
    <row r="32" spans="13:14" ht="12.75">
      <c r="M32" s="111"/>
      <c r="N32" s="112"/>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N31"/>
  <sheetViews>
    <sheetView rightToLeft="1" zoomScalePageLayoutView="0" workbookViewId="0" topLeftCell="A1">
      <selection activeCell="A1" sqref="A1:IV16384"/>
    </sheetView>
  </sheetViews>
  <sheetFormatPr defaultColWidth="9.140625" defaultRowHeight="12.75"/>
  <cols>
    <col min="1" max="1" width="5.140625" style="0" customWidth="1"/>
    <col min="2" max="2" width="35.28125" style="0" customWidth="1"/>
    <col min="3" max="3" width="7.140625" style="0" customWidth="1"/>
    <col min="4" max="5" width="10.7109375" style="0" customWidth="1"/>
    <col min="6" max="6" width="8.00390625" style="0" customWidth="1"/>
    <col min="7" max="7" width="10.8515625" style="0" customWidth="1"/>
    <col min="8" max="8" width="13.8515625" style="0" customWidth="1"/>
    <col min="9" max="9" width="2.7109375" style="0" hidden="1" customWidth="1"/>
  </cols>
  <sheetData>
    <row r="1" ht="12.75" customHeight="1">
      <c r="A1" s="12"/>
    </row>
    <row r="2" spans="1:9" ht="36" customHeight="1">
      <c r="A2" s="46" t="s">
        <v>60</v>
      </c>
      <c r="B2" s="46"/>
      <c r="C2" s="46"/>
      <c r="D2" s="46"/>
      <c r="E2" s="46"/>
      <c r="F2" s="46"/>
      <c r="G2" s="46"/>
      <c r="H2" s="46"/>
      <c r="I2" s="14"/>
    </row>
    <row r="3" spans="1:9" ht="12.75" customHeight="1">
      <c r="A3" s="5"/>
      <c r="B3" s="6"/>
      <c r="C3" s="7"/>
      <c r="D3" s="4" t="s">
        <v>42</v>
      </c>
      <c r="E3" s="8"/>
      <c r="F3" s="8"/>
      <c r="I3" s="8"/>
    </row>
    <row r="4" spans="1:9" ht="12.75" customHeight="1">
      <c r="A4" s="82" t="s">
        <v>0</v>
      </c>
      <c r="B4" s="38" t="s">
        <v>14</v>
      </c>
      <c r="C4" s="38" t="s">
        <v>10</v>
      </c>
      <c r="D4" s="99" t="s">
        <v>48</v>
      </c>
      <c r="E4" s="99" t="s">
        <v>47</v>
      </c>
      <c r="F4" s="41" t="s">
        <v>15</v>
      </c>
      <c r="G4" s="100" t="s">
        <v>16</v>
      </c>
      <c r="H4" s="100" t="s">
        <v>17</v>
      </c>
      <c r="I4" s="10"/>
    </row>
    <row r="5" spans="1:9" ht="12.75" customHeight="1">
      <c r="A5" s="82"/>
      <c r="B5" s="38"/>
      <c r="C5" s="38"/>
      <c r="D5" s="120"/>
      <c r="E5" s="120"/>
      <c r="F5" s="41"/>
      <c r="G5" s="100"/>
      <c r="H5" s="100"/>
      <c r="I5" s="10"/>
    </row>
    <row r="6" spans="1:9" ht="22.5" customHeight="1">
      <c r="A6" s="82"/>
      <c r="B6" s="38"/>
      <c r="C6" s="38"/>
      <c r="D6" s="120"/>
      <c r="E6" s="120"/>
      <c r="F6" s="41"/>
      <c r="G6" s="100"/>
      <c r="H6" s="100"/>
      <c r="I6" s="10"/>
    </row>
    <row r="7" spans="1:9" ht="6.75" customHeight="1" hidden="1">
      <c r="A7" s="82"/>
      <c r="B7" s="38"/>
      <c r="C7" s="38"/>
      <c r="D7" s="120"/>
      <c r="E7" s="120"/>
      <c r="F7" s="41"/>
      <c r="G7" s="100"/>
      <c r="H7" s="100"/>
      <c r="I7" s="10"/>
    </row>
    <row r="8" spans="1:9" ht="6.75" customHeight="1" hidden="1">
      <c r="A8" s="82"/>
      <c r="B8" s="38"/>
      <c r="C8" s="38"/>
      <c r="D8" s="120"/>
      <c r="E8" s="120"/>
      <c r="F8" s="41"/>
      <c r="G8" s="100"/>
      <c r="H8" s="100"/>
      <c r="I8" s="9"/>
    </row>
    <row r="9" spans="1:9" ht="15" customHeight="1" hidden="1">
      <c r="A9" s="85"/>
      <c r="B9" s="38"/>
      <c r="C9" s="39"/>
      <c r="D9" s="121"/>
      <c r="E9" s="121"/>
      <c r="F9" s="42"/>
      <c r="G9" s="103"/>
      <c r="H9" s="103"/>
      <c r="I9" s="2"/>
    </row>
    <row r="10" spans="1:9" ht="24.75" customHeight="1">
      <c r="A10" s="122">
        <v>1</v>
      </c>
      <c r="B10" s="123" t="s">
        <v>51</v>
      </c>
      <c r="C10" s="27">
        <v>7.565</v>
      </c>
      <c r="D10" s="28">
        <v>156.7</v>
      </c>
      <c r="E10" s="69">
        <v>158.1</v>
      </c>
      <c r="F10" s="124">
        <f>ROUND((E10/D10-1)*100,1)</f>
        <v>0.9</v>
      </c>
      <c r="G10" s="125">
        <f aca="true" t="shared" si="0" ref="G10:G27">ROUND(((E10-D10)*C10/$D$28),3)</f>
        <v>0.065</v>
      </c>
      <c r="H10" s="17">
        <f aca="true" t="shared" si="1" ref="H10:H27">ROUND(G10/$G$28*100,3)</f>
        <v>6.552</v>
      </c>
      <c r="I10" s="11"/>
    </row>
    <row r="11" spans="1:9" ht="24.75" customHeight="1">
      <c r="A11" s="122">
        <v>2</v>
      </c>
      <c r="B11" s="123" t="s">
        <v>43</v>
      </c>
      <c r="C11" s="27">
        <v>6.393</v>
      </c>
      <c r="D11" s="28">
        <v>156.4</v>
      </c>
      <c r="E11" s="69">
        <v>157.8</v>
      </c>
      <c r="F11" s="124">
        <f>ROUND((E11/D11-1)*100,1)</f>
        <v>0.9</v>
      </c>
      <c r="G11" s="125">
        <f t="shared" si="0"/>
        <v>0.055</v>
      </c>
      <c r="H11" s="17">
        <f t="shared" si="1"/>
        <v>5.544</v>
      </c>
      <c r="I11" s="11"/>
    </row>
    <row r="12" spans="1:9" ht="24.75" customHeight="1">
      <c r="A12" s="122">
        <v>3</v>
      </c>
      <c r="B12" s="123" t="s">
        <v>24</v>
      </c>
      <c r="C12" s="27">
        <v>0.624</v>
      </c>
      <c r="D12" s="28">
        <v>126.1</v>
      </c>
      <c r="E12" s="69">
        <v>126.8</v>
      </c>
      <c r="F12" s="124">
        <f aca="true" t="shared" si="2" ref="F12:F28">ROUND((E12/D12-1)*100,1)</f>
        <v>0.6</v>
      </c>
      <c r="G12" s="125">
        <f t="shared" si="0"/>
        <v>0.003</v>
      </c>
      <c r="H12" s="17">
        <f t="shared" si="1"/>
        <v>0.302</v>
      </c>
      <c r="I12" s="3">
        <f aca="true" t="shared" si="3" ref="I12:I28">ROUND((F12/D12-1)*100,1)</f>
        <v>-99.5</v>
      </c>
    </row>
    <row r="13" spans="1:9" ht="24.75" customHeight="1">
      <c r="A13" s="122">
        <v>4</v>
      </c>
      <c r="B13" s="123" t="s">
        <v>25</v>
      </c>
      <c r="C13" s="27">
        <v>0.209</v>
      </c>
      <c r="D13" s="28">
        <v>129.3</v>
      </c>
      <c r="E13" s="69">
        <v>130.6</v>
      </c>
      <c r="F13" s="124">
        <f t="shared" si="2"/>
        <v>1</v>
      </c>
      <c r="G13" s="125">
        <f t="shared" si="0"/>
        <v>0.002</v>
      </c>
      <c r="H13" s="17">
        <f t="shared" si="1"/>
        <v>0.202</v>
      </c>
      <c r="I13" s="3">
        <f t="shared" si="3"/>
        <v>-99.2</v>
      </c>
    </row>
    <row r="14" spans="1:9" ht="39" customHeight="1">
      <c r="A14" s="122">
        <v>5</v>
      </c>
      <c r="B14" s="123" t="s">
        <v>26</v>
      </c>
      <c r="C14" s="27">
        <v>0.111</v>
      </c>
      <c r="D14" s="28">
        <v>124.7</v>
      </c>
      <c r="E14" s="69">
        <v>125.6</v>
      </c>
      <c r="F14" s="124">
        <f t="shared" si="2"/>
        <v>0.7</v>
      </c>
      <c r="G14" s="125">
        <f t="shared" si="0"/>
        <v>0.001</v>
      </c>
      <c r="H14" s="17">
        <f t="shared" si="1"/>
        <v>0.101</v>
      </c>
      <c r="I14" s="3">
        <f t="shared" si="3"/>
        <v>-99.4</v>
      </c>
    </row>
    <row r="15" spans="1:9" ht="24.75" customHeight="1">
      <c r="A15" s="122">
        <v>6</v>
      </c>
      <c r="B15" s="123" t="s">
        <v>27</v>
      </c>
      <c r="C15" s="27">
        <v>0.079</v>
      </c>
      <c r="D15" s="28">
        <v>131.9</v>
      </c>
      <c r="E15" s="69">
        <v>133.5</v>
      </c>
      <c r="F15" s="124">
        <f t="shared" si="2"/>
        <v>1.2</v>
      </c>
      <c r="G15" s="125">
        <f t="shared" si="0"/>
        <v>0.001</v>
      </c>
      <c r="H15" s="17">
        <f t="shared" si="1"/>
        <v>0.101</v>
      </c>
      <c r="I15" s="3">
        <f t="shared" si="3"/>
        <v>-99.1</v>
      </c>
    </row>
    <row r="16" spans="1:9" ht="26.25" customHeight="1">
      <c r="A16" s="122">
        <v>7</v>
      </c>
      <c r="B16" s="123" t="s">
        <v>28</v>
      </c>
      <c r="C16" s="27">
        <v>0.322</v>
      </c>
      <c r="D16" s="28">
        <v>125.1</v>
      </c>
      <c r="E16" s="69">
        <v>125.9</v>
      </c>
      <c r="F16" s="124">
        <f t="shared" si="2"/>
        <v>0.6</v>
      </c>
      <c r="G16" s="125">
        <f t="shared" si="0"/>
        <v>0.002</v>
      </c>
      <c r="H16" s="17">
        <f t="shared" si="1"/>
        <v>0.202</v>
      </c>
      <c r="I16" s="3">
        <f t="shared" si="3"/>
        <v>-99.5</v>
      </c>
    </row>
    <row r="17" spans="1:9" ht="23.25" customHeight="1">
      <c r="A17" s="122">
        <v>8</v>
      </c>
      <c r="B17" s="123" t="s">
        <v>29</v>
      </c>
      <c r="C17" s="27">
        <v>42.161</v>
      </c>
      <c r="D17" s="28">
        <v>182.5</v>
      </c>
      <c r="E17" s="69">
        <v>184.4</v>
      </c>
      <c r="F17" s="124">
        <f t="shared" si="2"/>
        <v>1</v>
      </c>
      <c r="G17" s="125">
        <f t="shared" si="0"/>
        <v>0.492</v>
      </c>
      <c r="H17" s="17">
        <f t="shared" si="1"/>
        <v>49.597</v>
      </c>
      <c r="I17" s="3">
        <f t="shared" si="3"/>
        <v>-99.5</v>
      </c>
    </row>
    <row r="18" spans="1:9" ht="23.25" customHeight="1">
      <c r="A18" s="122">
        <v>9</v>
      </c>
      <c r="B18" s="123" t="s">
        <v>30</v>
      </c>
      <c r="C18" s="27">
        <v>6.05</v>
      </c>
      <c r="D18" s="29">
        <v>146</v>
      </c>
      <c r="E18" s="69">
        <v>147.7</v>
      </c>
      <c r="F18" s="124">
        <f t="shared" si="2"/>
        <v>1.2</v>
      </c>
      <c r="G18" s="125">
        <f t="shared" si="0"/>
        <v>0.063</v>
      </c>
      <c r="H18" s="17">
        <f t="shared" si="1"/>
        <v>6.351</v>
      </c>
      <c r="I18" s="3">
        <f t="shared" si="3"/>
        <v>-99.2</v>
      </c>
    </row>
    <row r="19" spans="1:9" ht="23.25" customHeight="1">
      <c r="A19" s="122">
        <v>10</v>
      </c>
      <c r="B19" s="123" t="s">
        <v>31</v>
      </c>
      <c r="C19" s="27">
        <v>0.642</v>
      </c>
      <c r="D19" s="28">
        <v>126.6</v>
      </c>
      <c r="E19" s="69">
        <v>127.3</v>
      </c>
      <c r="F19" s="124">
        <f t="shared" si="2"/>
        <v>0.6</v>
      </c>
      <c r="G19" s="125">
        <f t="shared" si="0"/>
        <v>0.003</v>
      </c>
      <c r="H19" s="17">
        <f t="shared" si="1"/>
        <v>0.302</v>
      </c>
      <c r="I19" s="3">
        <f t="shared" si="3"/>
        <v>-99.5</v>
      </c>
    </row>
    <row r="20" spans="1:9" ht="23.25" customHeight="1">
      <c r="A20" s="122">
        <v>11</v>
      </c>
      <c r="B20" s="123" t="s">
        <v>32</v>
      </c>
      <c r="C20" s="27">
        <v>23.56</v>
      </c>
      <c r="D20" s="28">
        <v>150.9</v>
      </c>
      <c r="E20" s="69">
        <v>152.5</v>
      </c>
      <c r="F20" s="124">
        <f t="shared" si="2"/>
        <v>1.1</v>
      </c>
      <c r="G20" s="125">
        <f t="shared" si="0"/>
        <v>0.232</v>
      </c>
      <c r="H20" s="17">
        <f t="shared" si="1"/>
        <v>23.387</v>
      </c>
      <c r="I20" s="3">
        <f t="shared" si="3"/>
        <v>-99.3</v>
      </c>
    </row>
    <row r="21" spans="1:9" ht="23.25" customHeight="1">
      <c r="A21" s="122">
        <v>12</v>
      </c>
      <c r="B21" s="123" t="s">
        <v>33</v>
      </c>
      <c r="C21" s="27">
        <v>2.092</v>
      </c>
      <c r="D21" s="28">
        <v>132.1</v>
      </c>
      <c r="E21" s="69">
        <v>133.2</v>
      </c>
      <c r="F21" s="124">
        <f t="shared" si="2"/>
        <v>0.8</v>
      </c>
      <c r="G21" s="125">
        <f t="shared" si="0"/>
        <v>0.014</v>
      </c>
      <c r="H21" s="17">
        <f t="shared" si="1"/>
        <v>1.411</v>
      </c>
      <c r="I21" s="3"/>
    </row>
    <row r="22" spans="1:14" ht="23.25" customHeight="1">
      <c r="A22" s="122">
        <v>13</v>
      </c>
      <c r="B22" s="123" t="s">
        <v>36</v>
      </c>
      <c r="C22" s="30">
        <v>0.07</v>
      </c>
      <c r="D22" s="28">
        <v>126.3</v>
      </c>
      <c r="E22" s="69">
        <v>127.1</v>
      </c>
      <c r="F22" s="124">
        <f t="shared" si="2"/>
        <v>0.6</v>
      </c>
      <c r="G22" s="125">
        <f t="shared" si="0"/>
        <v>0</v>
      </c>
      <c r="H22" s="17">
        <f t="shared" si="1"/>
        <v>0</v>
      </c>
      <c r="I22" s="3"/>
      <c r="L22" s="126"/>
      <c r="M22" s="127"/>
      <c r="N22" s="119"/>
    </row>
    <row r="23" spans="1:9" ht="23.25" customHeight="1">
      <c r="A23" s="122">
        <v>14</v>
      </c>
      <c r="B23" s="123" t="s">
        <v>34</v>
      </c>
      <c r="C23" s="27">
        <v>1.514</v>
      </c>
      <c r="D23" s="28">
        <v>138.9</v>
      </c>
      <c r="E23" s="69">
        <v>139.8</v>
      </c>
      <c r="F23" s="124">
        <f t="shared" si="2"/>
        <v>0.6</v>
      </c>
      <c r="G23" s="125">
        <f t="shared" si="0"/>
        <v>0.008</v>
      </c>
      <c r="H23" s="17">
        <f t="shared" si="1"/>
        <v>0.806</v>
      </c>
      <c r="I23" s="3"/>
    </row>
    <row r="24" spans="1:12" ht="23.25" customHeight="1">
      <c r="A24" s="122">
        <v>15</v>
      </c>
      <c r="B24" s="123" t="s">
        <v>35</v>
      </c>
      <c r="C24" s="27">
        <v>4.983</v>
      </c>
      <c r="D24" s="28">
        <v>136.4</v>
      </c>
      <c r="E24" s="69">
        <v>137.3</v>
      </c>
      <c r="F24" s="124">
        <f t="shared" si="2"/>
        <v>0.7</v>
      </c>
      <c r="G24" s="125">
        <f t="shared" si="0"/>
        <v>0.028</v>
      </c>
      <c r="H24" s="17">
        <f t="shared" si="1"/>
        <v>2.823</v>
      </c>
      <c r="I24" s="3"/>
      <c r="L24" s="128"/>
    </row>
    <row r="25" spans="1:12" ht="24" customHeight="1">
      <c r="A25" s="122">
        <v>16</v>
      </c>
      <c r="B25" s="123" t="s">
        <v>37</v>
      </c>
      <c r="C25" s="27">
        <v>3.512</v>
      </c>
      <c r="D25" s="28">
        <v>146.9</v>
      </c>
      <c r="E25" s="69">
        <v>147.9</v>
      </c>
      <c r="F25" s="124">
        <f t="shared" si="2"/>
        <v>0.7</v>
      </c>
      <c r="G25" s="125">
        <f t="shared" si="0"/>
        <v>0.022</v>
      </c>
      <c r="H25" s="17">
        <f t="shared" si="1"/>
        <v>2.218</v>
      </c>
      <c r="I25" s="3"/>
      <c r="L25" s="128"/>
    </row>
    <row r="26" spans="1:12" ht="23.25" customHeight="1">
      <c r="A26" s="122">
        <v>17</v>
      </c>
      <c r="B26" s="123" t="s">
        <v>38</v>
      </c>
      <c r="C26" s="27">
        <v>0.052</v>
      </c>
      <c r="D26" s="28">
        <v>134.6</v>
      </c>
      <c r="E26" s="69">
        <v>135.5</v>
      </c>
      <c r="F26" s="124">
        <f t="shared" si="2"/>
        <v>0.7</v>
      </c>
      <c r="G26" s="125">
        <f t="shared" si="0"/>
        <v>0</v>
      </c>
      <c r="H26" s="17">
        <f t="shared" si="1"/>
        <v>0</v>
      </c>
      <c r="I26" s="3"/>
      <c r="L26" s="128"/>
    </row>
    <row r="27" spans="1:9" ht="22.5" customHeight="1">
      <c r="A27" s="122">
        <v>18</v>
      </c>
      <c r="B27" s="123" t="s">
        <v>39</v>
      </c>
      <c r="C27" s="27">
        <v>0.061</v>
      </c>
      <c r="D27" s="28">
        <v>126.5</v>
      </c>
      <c r="E27" s="69">
        <v>128.1</v>
      </c>
      <c r="F27" s="124">
        <f t="shared" si="2"/>
        <v>1.3</v>
      </c>
      <c r="G27" s="125">
        <f t="shared" si="0"/>
        <v>0.001</v>
      </c>
      <c r="H27" s="17">
        <f t="shared" si="1"/>
        <v>0.101</v>
      </c>
      <c r="I27" s="3">
        <f>ROUND((F21/D21-1)*100,1)</f>
        <v>-99.4</v>
      </c>
    </row>
    <row r="28" spans="1:9" ht="23.25" customHeight="1">
      <c r="A28" s="129"/>
      <c r="B28" s="26" t="s">
        <v>9</v>
      </c>
      <c r="C28" s="130">
        <v>100</v>
      </c>
      <c r="D28" s="116">
        <v>162.8</v>
      </c>
      <c r="E28" s="117">
        <v>164.4</v>
      </c>
      <c r="F28" s="124">
        <f t="shared" si="2"/>
        <v>1</v>
      </c>
      <c r="G28" s="125">
        <f>SUM(G10:G27)</f>
        <v>0.992</v>
      </c>
      <c r="H28" s="131">
        <f>SUM(H10:H27)</f>
        <v>100</v>
      </c>
      <c r="I28" s="3">
        <f t="shared" si="3"/>
        <v>-99.4</v>
      </c>
    </row>
    <row r="29" ht="11.25" customHeight="1"/>
    <row r="30" ht="15" hidden="1">
      <c r="C30" s="79"/>
    </row>
    <row r="31" ht="15" hidden="1">
      <c r="C31" s="80"/>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31"/>
  <sheetViews>
    <sheetView rightToLeft="1" zoomScalePageLayoutView="0" workbookViewId="0" topLeftCell="A1">
      <selection activeCell="A1" sqref="A1:IV16384"/>
    </sheetView>
  </sheetViews>
  <sheetFormatPr defaultColWidth="9.140625" defaultRowHeight="12.75"/>
  <cols>
    <col min="1" max="1" width="5.140625" style="0" customWidth="1"/>
    <col min="2" max="2" width="34.00390625" style="0" customWidth="1"/>
    <col min="3" max="3" width="8.140625" style="0" customWidth="1"/>
    <col min="4" max="4" width="11.8515625" style="0" customWidth="1"/>
    <col min="5" max="5" width="10.140625" style="0" customWidth="1"/>
    <col min="6" max="6" width="9.28125" style="0" customWidth="1"/>
    <col min="7" max="7" width="11.7109375" style="0" customWidth="1"/>
    <col min="8" max="8" width="12.8515625" style="0" customWidth="1"/>
    <col min="9" max="9" width="6.7109375" style="0" hidden="1" customWidth="1"/>
  </cols>
  <sheetData>
    <row r="1" ht="12.75" customHeight="1">
      <c r="A1" s="12"/>
    </row>
    <row r="2" spans="1:9" ht="24.75" customHeight="1">
      <c r="A2" s="46" t="s">
        <v>61</v>
      </c>
      <c r="B2" s="46"/>
      <c r="C2" s="46"/>
      <c r="D2" s="46"/>
      <c r="E2" s="46"/>
      <c r="F2" s="46"/>
      <c r="G2" s="46"/>
      <c r="H2" s="46"/>
      <c r="I2" s="14"/>
    </row>
    <row r="3" spans="1:9" ht="12.75" customHeight="1">
      <c r="A3" s="5"/>
      <c r="B3" s="6"/>
      <c r="C3" s="7"/>
      <c r="D3" s="4" t="s">
        <v>62</v>
      </c>
      <c r="E3" s="8"/>
      <c r="F3" s="8"/>
      <c r="I3" s="8"/>
    </row>
    <row r="4" spans="1:9" ht="12.75" customHeight="1">
      <c r="A4" s="82" t="s">
        <v>0</v>
      </c>
      <c r="B4" s="38" t="s">
        <v>14</v>
      </c>
      <c r="C4" s="39" t="s">
        <v>10</v>
      </c>
      <c r="D4" s="132" t="s">
        <v>48</v>
      </c>
      <c r="E4" s="99" t="s">
        <v>47</v>
      </c>
      <c r="F4" s="54" t="s">
        <v>15</v>
      </c>
      <c r="G4" s="100" t="s">
        <v>16</v>
      </c>
      <c r="H4" s="100" t="s">
        <v>17</v>
      </c>
      <c r="I4" s="10"/>
    </row>
    <row r="5" spans="1:9" ht="12.75" customHeight="1">
      <c r="A5" s="82"/>
      <c r="B5" s="38"/>
      <c r="C5" s="133"/>
      <c r="D5" s="134"/>
      <c r="E5" s="120"/>
      <c r="F5" s="41"/>
      <c r="G5" s="100"/>
      <c r="H5" s="100"/>
      <c r="I5" s="10"/>
    </row>
    <row r="6" spans="1:9" ht="22.5" customHeight="1">
      <c r="A6" s="82"/>
      <c r="B6" s="38"/>
      <c r="C6" s="133"/>
      <c r="D6" s="134"/>
      <c r="E6" s="120"/>
      <c r="F6" s="41"/>
      <c r="G6" s="100"/>
      <c r="H6" s="100"/>
      <c r="I6" s="10"/>
    </row>
    <row r="7" spans="1:9" ht="6.75" customHeight="1" hidden="1">
      <c r="A7" s="82"/>
      <c r="B7" s="38"/>
      <c r="C7" s="133"/>
      <c r="D7" s="134"/>
      <c r="E7" s="120"/>
      <c r="F7" s="41"/>
      <c r="G7" s="100"/>
      <c r="H7" s="100"/>
      <c r="I7" s="10"/>
    </row>
    <row r="8" spans="1:9" ht="6.75" customHeight="1" hidden="1">
      <c r="A8" s="82"/>
      <c r="B8" s="38"/>
      <c r="C8" s="133"/>
      <c r="D8" s="134"/>
      <c r="E8" s="120"/>
      <c r="F8" s="41"/>
      <c r="G8" s="100"/>
      <c r="H8" s="100"/>
      <c r="I8" s="9"/>
    </row>
    <row r="9" spans="1:9" ht="15" customHeight="1" hidden="1">
      <c r="A9" s="85"/>
      <c r="B9" s="39"/>
      <c r="C9" s="133"/>
      <c r="D9" s="134"/>
      <c r="E9" s="121"/>
      <c r="F9" s="42"/>
      <c r="G9" s="103"/>
      <c r="H9" s="103"/>
      <c r="I9" s="2"/>
    </row>
    <row r="10" spans="1:9" ht="24.75" customHeight="1">
      <c r="A10" s="135">
        <v>1</v>
      </c>
      <c r="B10" s="136" t="s">
        <v>51</v>
      </c>
      <c r="C10" s="27">
        <v>7.565</v>
      </c>
      <c r="D10" s="28">
        <v>178.2</v>
      </c>
      <c r="E10" s="28">
        <v>179.8</v>
      </c>
      <c r="F10" s="124">
        <f aca="true" t="shared" si="0" ref="F10:F28">ROUND((E10/D10-1)*100,1)</f>
        <v>0.9</v>
      </c>
      <c r="G10" s="125">
        <f>ROUND(((E10-D10)*C10/$D$28),3)</f>
        <v>0.073</v>
      </c>
      <c r="H10" s="17">
        <f>ROUND(G10/$G$28*100,3)</f>
        <v>7.381</v>
      </c>
      <c r="I10" s="11"/>
    </row>
    <row r="11" spans="1:9" ht="24.75" customHeight="1">
      <c r="A11" s="135">
        <v>2</v>
      </c>
      <c r="B11" s="136" t="s">
        <v>43</v>
      </c>
      <c r="C11" s="27">
        <v>6.393</v>
      </c>
      <c r="D11" s="29">
        <v>178</v>
      </c>
      <c r="E11" s="28">
        <v>179.8</v>
      </c>
      <c r="F11" s="124">
        <f t="shared" si="0"/>
        <v>1</v>
      </c>
      <c r="G11" s="125">
        <f>ROUND(((E11-D11)*C11/$D$28),3)</f>
        <v>0.07</v>
      </c>
      <c r="H11" s="17">
        <f>ROUND(G11/$G$28*100,3)</f>
        <v>7.078</v>
      </c>
      <c r="I11" s="11"/>
    </row>
    <row r="12" spans="1:9" ht="24.75" customHeight="1">
      <c r="A12" s="135">
        <v>3</v>
      </c>
      <c r="B12" s="136" t="s">
        <v>24</v>
      </c>
      <c r="C12" s="27">
        <v>0.624</v>
      </c>
      <c r="D12" s="28">
        <v>137.1</v>
      </c>
      <c r="E12" s="29">
        <v>138</v>
      </c>
      <c r="F12" s="124">
        <f t="shared" si="0"/>
        <v>0.7</v>
      </c>
      <c r="G12" s="125">
        <f aca="true" t="shared" si="1" ref="G12:G27">ROUND(((E12-D12)*C12/$D$28),3)</f>
        <v>0.003</v>
      </c>
      <c r="H12" s="17">
        <f aca="true" t="shared" si="2" ref="H12:H27">ROUND(G12/$G$28*100,3)</f>
        <v>0.303</v>
      </c>
      <c r="I12" s="3">
        <f aca="true" t="shared" si="3" ref="I12:I20">ROUND((F12/D12-1)*100,1)</f>
        <v>-99.5</v>
      </c>
    </row>
    <row r="13" spans="1:9" ht="24.75" customHeight="1">
      <c r="A13" s="135">
        <v>4</v>
      </c>
      <c r="B13" s="136" t="s">
        <v>25</v>
      </c>
      <c r="C13" s="27">
        <v>0.209</v>
      </c>
      <c r="D13" s="28">
        <v>132.6</v>
      </c>
      <c r="E13" s="28">
        <v>133.5</v>
      </c>
      <c r="F13" s="124">
        <f t="shared" si="0"/>
        <v>0.7</v>
      </c>
      <c r="G13" s="125">
        <f t="shared" si="1"/>
        <v>0.001</v>
      </c>
      <c r="H13" s="17">
        <f t="shared" si="2"/>
        <v>0.101</v>
      </c>
      <c r="I13" s="3">
        <f t="shared" si="3"/>
        <v>-99.5</v>
      </c>
    </row>
    <row r="14" spans="1:9" ht="37.5" customHeight="1">
      <c r="A14" s="135">
        <v>5</v>
      </c>
      <c r="B14" s="136" t="s">
        <v>26</v>
      </c>
      <c r="C14" s="27">
        <v>0.111</v>
      </c>
      <c r="D14" s="28">
        <v>127.9</v>
      </c>
      <c r="E14" s="28">
        <v>129.7</v>
      </c>
      <c r="F14" s="124">
        <f t="shared" si="0"/>
        <v>1.4</v>
      </c>
      <c r="G14" s="125">
        <f t="shared" si="1"/>
        <v>0.001</v>
      </c>
      <c r="H14" s="17">
        <f t="shared" si="2"/>
        <v>0.101</v>
      </c>
      <c r="I14" s="3">
        <f t="shared" si="3"/>
        <v>-98.9</v>
      </c>
    </row>
    <row r="15" spans="1:9" ht="24.75" customHeight="1">
      <c r="A15" s="135">
        <v>6</v>
      </c>
      <c r="B15" s="136" t="s">
        <v>27</v>
      </c>
      <c r="C15" s="27">
        <v>0.079</v>
      </c>
      <c r="D15" s="28">
        <v>136.7</v>
      </c>
      <c r="E15" s="28">
        <v>137.5</v>
      </c>
      <c r="F15" s="124">
        <f t="shared" si="0"/>
        <v>0.6</v>
      </c>
      <c r="G15" s="125">
        <f t="shared" si="1"/>
        <v>0</v>
      </c>
      <c r="H15" s="17">
        <f t="shared" si="2"/>
        <v>0</v>
      </c>
      <c r="I15" s="3">
        <f t="shared" si="3"/>
        <v>-99.6</v>
      </c>
    </row>
    <row r="16" spans="1:9" ht="21.75" customHeight="1">
      <c r="A16" s="135">
        <v>7</v>
      </c>
      <c r="B16" s="136" t="s">
        <v>28</v>
      </c>
      <c r="C16" s="27">
        <v>0.322</v>
      </c>
      <c r="D16" s="28">
        <v>130.7</v>
      </c>
      <c r="E16" s="28">
        <v>131.9</v>
      </c>
      <c r="F16" s="124">
        <f t="shared" si="0"/>
        <v>0.9</v>
      </c>
      <c r="G16" s="125">
        <f t="shared" si="1"/>
        <v>0.002</v>
      </c>
      <c r="H16" s="17">
        <f t="shared" si="2"/>
        <v>0.202</v>
      </c>
      <c r="I16" s="3">
        <f t="shared" si="3"/>
        <v>-99.3</v>
      </c>
    </row>
    <row r="17" spans="1:9" ht="23.25" customHeight="1">
      <c r="A17" s="135">
        <v>8</v>
      </c>
      <c r="B17" s="136" t="s">
        <v>29</v>
      </c>
      <c r="C17" s="27">
        <v>42.161</v>
      </c>
      <c r="D17" s="28">
        <v>177.1</v>
      </c>
      <c r="E17" s="29">
        <v>179</v>
      </c>
      <c r="F17" s="124">
        <f t="shared" si="0"/>
        <v>1.1</v>
      </c>
      <c r="G17" s="125">
        <f t="shared" si="1"/>
        <v>0.486</v>
      </c>
      <c r="H17" s="17">
        <f t="shared" si="2"/>
        <v>49.141</v>
      </c>
      <c r="I17" s="3">
        <f t="shared" si="3"/>
        <v>-99.4</v>
      </c>
    </row>
    <row r="18" spans="1:9" ht="23.25" customHeight="1">
      <c r="A18" s="135">
        <v>9</v>
      </c>
      <c r="B18" s="136" t="s">
        <v>30</v>
      </c>
      <c r="C18" s="27">
        <v>6.05</v>
      </c>
      <c r="D18" s="28">
        <v>146.5</v>
      </c>
      <c r="E18" s="28">
        <v>147.9</v>
      </c>
      <c r="F18" s="124">
        <f t="shared" si="0"/>
        <v>1</v>
      </c>
      <c r="G18" s="125">
        <f t="shared" si="1"/>
        <v>0.051</v>
      </c>
      <c r="H18" s="17">
        <f t="shared" si="2"/>
        <v>5.157</v>
      </c>
      <c r="I18" s="3">
        <f t="shared" si="3"/>
        <v>-99.3</v>
      </c>
    </row>
    <row r="19" spans="1:9" ht="23.25" customHeight="1">
      <c r="A19" s="135">
        <v>10</v>
      </c>
      <c r="B19" s="136" t="s">
        <v>31</v>
      </c>
      <c r="C19" s="27">
        <v>0.642</v>
      </c>
      <c r="D19" s="28">
        <v>153.7</v>
      </c>
      <c r="E19" s="28">
        <v>154.7</v>
      </c>
      <c r="F19" s="124">
        <f t="shared" si="0"/>
        <v>0.7</v>
      </c>
      <c r="G19" s="125">
        <f t="shared" si="1"/>
        <v>0.004</v>
      </c>
      <c r="H19" s="17">
        <f t="shared" si="2"/>
        <v>0.404</v>
      </c>
      <c r="I19" s="3">
        <f t="shared" si="3"/>
        <v>-99.5</v>
      </c>
    </row>
    <row r="20" spans="1:9" ht="23.25" customHeight="1">
      <c r="A20" s="135">
        <v>11</v>
      </c>
      <c r="B20" s="136" t="s">
        <v>32</v>
      </c>
      <c r="C20" s="27">
        <v>23.56</v>
      </c>
      <c r="D20" s="28">
        <v>156.9</v>
      </c>
      <c r="E20" s="28">
        <v>158.5</v>
      </c>
      <c r="F20" s="124">
        <f t="shared" si="0"/>
        <v>1</v>
      </c>
      <c r="G20" s="125">
        <f t="shared" si="1"/>
        <v>0.229</v>
      </c>
      <c r="H20" s="17">
        <f t="shared" si="2"/>
        <v>23.155</v>
      </c>
      <c r="I20" s="3">
        <f t="shared" si="3"/>
        <v>-99.4</v>
      </c>
    </row>
    <row r="21" spans="1:9" ht="23.25" customHeight="1">
      <c r="A21" s="135">
        <v>12</v>
      </c>
      <c r="B21" s="136" t="s">
        <v>33</v>
      </c>
      <c r="C21" s="27">
        <v>2.092</v>
      </c>
      <c r="D21" s="28">
        <v>142.1</v>
      </c>
      <c r="E21" s="28">
        <v>142.8</v>
      </c>
      <c r="F21" s="124">
        <f t="shared" si="0"/>
        <v>0.5</v>
      </c>
      <c r="G21" s="125">
        <f t="shared" si="1"/>
        <v>0.009</v>
      </c>
      <c r="H21" s="17">
        <f t="shared" si="2"/>
        <v>0.91</v>
      </c>
      <c r="I21" s="3"/>
    </row>
    <row r="22" spans="1:9" ht="23.25" customHeight="1">
      <c r="A22" s="135">
        <v>13</v>
      </c>
      <c r="B22" s="136" t="s">
        <v>36</v>
      </c>
      <c r="C22" s="30">
        <v>0.07</v>
      </c>
      <c r="D22" s="28">
        <v>135.3</v>
      </c>
      <c r="E22" s="28">
        <v>136.8</v>
      </c>
      <c r="F22" s="124">
        <f t="shared" si="0"/>
        <v>1.1</v>
      </c>
      <c r="G22" s="125">
        <f t="shared" si="1"/>
        <v>0.001</v>
      </c>
      <c r="H22" s="17">
        <f t="shared" si="2"/>
        <v>0.101</v>
      </c>
      <c r="I22" s="3"/>
    </row>
    <row r="23" spans="1:15" ht="23.25" customHeight="1">
      <c r="A23" s="135">
        <v>14</v>
      </c>
      <c r="B23" s="136" t="s">
        <v>34</v>
      </c>
      <c r="C23" s="27">
        <v>1.514</v>
      </c>
      <c r="D23" s="28">
        <v>126.3</v>
      </c>
      <c r="E23" s="28">
        <v>127.9</v>
      </c>
      <c r="F23" s="124">
        <f t="shared" si="0"/>
        <v>1.3</v>
      </c>
      <c r="G23" s="125">
        <f t="shared" si="1"/>
        <v>0.015</v>
      </c>
      <c r="H23" s="17">
        <f t="shared" si="2"/>
        <v>1.517</v>
      </c>
      <c r="I23" s="3"/>
      <c r="N23" s="119"/>
      <c r="O23" s="119"/>
    </row>
    <row r="24" spans="1:15" ht="23.25" customHeight="1">
      <c r="A24" s="135">
        <v>15</v>
      </c>
      <c r="B24" s="136" t="s">
        <v>35</v>
      </c>
      <c r="C24" s="27">
        <v>4.983</v>
      </c>
      <c r="D24" s="28">
        <v>144.6</v>
      </c>
      <c r="E24" s="28">
        <v>145.2</v>
      </c>
      <c r="F24" s="124">
        <f t="shared" si="0"/>
        <v>0.4</v>
      </c>
      <c r="G24" s="125">
        <f t="shared" si="1"/>
        <v>0.018</v>
      </c>
      <c r="H24" s="17">
        <f t="shared" si="2"/>
        <v>1.82</v>
      </c>
      <c r="I24" s="3"/>
      <c r="N24" s="119"/>
      <c r="O24" s="128"/>
    </row>
    <row r="25" spans="1:15" ht="27" customHeight="1">
      <c r="A25" s="135">
        <v>16</v>
      </c>
      <c r="B25" s="136" t="s">
        <v>37</v>
      </c>
      <c r="C25" s="27">
        <v>3.512</v>
      </c>
      <c r="D25" s="28">
        <v>121.3</v>
      </c>
      <c r="E25" s="28">
        <v>122.5</v>
      </c>
      <c r="F25" s="124">
        <f t="shared" si="0"/>
        <v>1</v>
      </c>
      <c r="G25" s="125">
        <f t="shared" si="1"/>
        <v>0.026</v>
      </c>
      <c r="H25" s="17">
        <f t="shared" si="2"/>
        <v>2.629</v>
      </c>
      <c r="I25" s="3"/>
      <c r="N25" s="119"/>
      <c r="O25" s="128"/>
    </row>
    <row r="26" spans="1:15" ht="24.75" customHeight="1">
      <c r="A26" s="135">
        <v>17</v>
      </c>
      <c r="B26" s="136" t="s">
        <v>38</v>
      </c>
      <c r="C26" s="27">
        <v>0.052</v>
      </c>
      <c r="D26" s="28">
        <v>146.2</v>
      </c>
      <c r="E26" s="28">
        <v>147.5</v>
      </c>
      <c r="F26" s="124">
        <f t="shared" si="0"/>
        <v>0.9</v>
      </c>
      <c r="G26" s="125">
        <f t="shared" si="1"/>
        <v>0</v>
      </c>
      <c r="H26" s="17">
        <f t="shared" si="2"/>
        <v>0</v>
      </c>
      <c r="I26" s="3"/>
      <c r="N26" s="119"/>
      <c r="O26" s="128"/>
    </row>
    <row r="27" spans="1:9" ht="20.25" customHeight="1">
      <c r="A27" s="135">
        <v>18</v>
      </c>
      <c r="B27" s="136" t="s">
        <v>39</v>
      </c>
      <c r="C27" s="27">
        <v>0.061</v>
      </c>
      <c r="D27" s="28">
        <v>137.9</v>
      </c>
      <c r="E27" s="28">
        <v>138.7</v>
      </c>
      <c r="F27" s="124">
        <f t="shared" si="0"/>
        <v>0.6</v>
      </c>
      <c r="G27" s="125">
        <f t="shared" si="1"/>
        <v>0</v>
      </c>
      <c r="H27" s="17">
        <f t="shared" si="2"/>
        <v>0</v>
      </c>
      <c r="I27" s="3">
        <f>ROUND((F21/D21-1)*100,1)</f>
        <v>-99.6</v>
      </c>
    </row>
    <row r="28" spans="1:9" ht="23.25" customHeight="1">
      <c r="A28" s="1" t="s">
        <v>18</v>
      </c>
      <c r="B28" s="137" t="s">
        <v>9</v>
      </c>
      <c r="C28" s="138">
        <v>100</v>
      </c>
      <c r="D28" s="28">
        <v>164.8</v>
      </c>
      <c r="E28" s="28">
        <v>166.4</v>
      </c>
      <c r="F28" s="124">
        <f t="shared" si="0"/>
        <v>1</v>
      </c>
      <c r="G28" s="125">
        <f>SUM(G10:G27)</f>
        <v>0.9890000000000001</v>
      </c>
      <c r="H28" s="131">
        <f>SUM(H10:H27)</f>
        <v>99.99999999999999</v>
      </c>
      <c r="I28" s="3">
        <f>ROUND((F28/D28-1)*100,1)</f>
        <v>-99.4</v>
      </c>
    </row>
    <row r="29" spans="3:8" ht="11.25" customHeight="1">
      <c r="C29" s="78"/>
      <c r="F29" s="78"/>
      <c r="G29" s="78"/>
      <c r="H29" s="78"/>
    </row>
    <row r="30" ht="15" hidden="1">
      <c r="C30" s="79"/>
    </row>
    <row r="31" ht="15" hidden="1">
      <c r="C31" s="80"/>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I31"/>
  <sheetViews>
    <sheetView rightToLeft="1" zoomScalePageLayoutView="0" workbookViewId="0" topLeftCell="A1">
      <selection activeCell="A1" sqref="A1:IV16384"/>
    </sheetView>
  </sheetViews>
  <sheetFormatPr defaultColWidth="9.140625" defaultRowHeight="12.75"/>
  <cols>
    <col min="1" max="1" width="5.140625" style="0" customWidth="1"/>
    <col min="2" max="2" width="34.00390625" style="0" customWidth="1"/>
    <col min="3" max="3" width="9.140625" style="0" customWidth="1"/>
    <col min="4" max="5" width="10.7109375" style="0" customWidth="1"/>
    <col min="6" max="6" width="9.28125" style="0" customWidth="1"/>
    <col min="7" max="7" width="11.7109375" style="0" customWidth="1"/>
    <col min="8" max="8" width="12.8515625" style="0" customWidth="1"/>
    <col min="9" max="9" width="6.7109375" style="0" hidden="1" customWidth="1"/>
  </cols>
  <sheetData>
    <row r="1" ht="12.75" customHeight="1">
      <c r="A1" s="12"/>
    </row>
    <row r="2" spans="1:9" ht="36" customHeight="1">
      <c r="A2" s="46" t="s">
        <v>63</v>
      </c>
      <c r="B2" s="46"/>
      <c r="C2" s="46"/>
      <c r="D2" s="46"/>
      <c r="E2" s="46"/>
      <c r="F2" s="46"/>
      <c r="G2" s="46"/>
      <c r="H2" s="46"/>
      <c r="I2" s="14"/>
    </row>
    <row r="3" spans="1:9" ht="12.75" customHeight="1">
      <c r="A3" s="5"/>
      <c r="B3" s="6"/>
      <c r="C3" s="7"/>
      <c r="D3" s="8"/>
      <c r="E3" s="8"/>
      <c r="F3" s="8"/>
      <c r="G3" s="4" t="s">
        <v>42</v>
      </c>
      <c r="I3" s="8"/>
    </row>
    <row r="4" spans="1:9" ht="12.75" customHeight="1">
      <c r="A4" s="82" t="s">
        <v>0</v>
      </c>
      <c r="B4" s="38" t="s">
        <v>14</v>
      </c>
      <c r="C4" s="39" t="s">
        <v>10</v>
      </c>
      <c r="D4" s="99" t="s">
        <v>46</v>
      </c>
      <c r="E4" s="99" t="s">
        <v>47</v>
      </c>
      <c r="F4" s="54" t="s">
        <v>64</v>
      </c>
      <c r="G4" s="100" t="s">
        <v>65</v>
      </c>
      <c r="H4" s="100" t="s">
        <v>66</v>
      </c>
      <c r="I4" s="10"/>
    </row>
    <row r="5" spans="1:9" ht="12.75" customHeight="1">
      <c r="A5" s="82"/>
      <c r="B5" s="38"/>
      <c r="C5" s="133"/>
      <c r="D5" s="120"/>
      <c r="E5" s="120"/>
      <c r="F5" s="41"/>
      <c r="G5" s="100"/>
      <c r="H5" s="100"/>
      <c r="I5" s="10"/>
    </row>
    <row r="6" spans="1:9" ht="22.5" customHeight="1">
      <c r="A6" s="82"/>
      <c r="B6" s="38"/>
      <c r="C6" s="133"/>
      <c r="D6" s="120"/>
      <c r="E6" s="120"/>
      <c r="F6" s="41"/>
      <c r="G6" s="100"/>
      <c r="H6" s="100"/>
      <c r="I6" s="10"/>
    </row>
    <row r="7" spans="1:9" ht="6.75" customHeight="1" hidden="1">
      <c r="A7" s="82"/>
      <c r="B7" s="38"/>
      <c r="C7" s="133"/>
      <c r="D7" s="120"/>
      <c r="E7" s="120"/>
      <c r="F7" s="41"/>
      <c r="G7" s="100"/>
      <c r="H7" s="100"/>
      <c r="I7" s="10"/>
    </row>
    <row r="8" spans="1:9" ht="6.75" customHeight="1" hidden="1">
      <c r="A8" s="82"/>
      <c r="B8" s="38"/>
      <c r="C8" s="133"/>
      <c r="D8" s="120"/>
      <c r="E8" s="120"/>
      <c r="F8" s="41"/>
      <c r="G8" s="100"/>
      <c r="H8" s="100"/>
      <c r="I8" s="9"/>
    </row>
    <row r="9" spans="1:9" ht="15" customHeight="1" hidden="1">
      <c r="A9" s="82"/>
      <c r="B9" s="38"/>
      <c r="C9" s="133"/>
      <c r="D9" s="121"/>
      <c r="E9" s="121"/>
      <c r="F9" s="42"/>
      <c r="G9" s="103"/>
      <c r="H9" s="103"/>
      <c r="I9" s="2"/>
    </row>
    <row r="10" spans="1:9" ht="24.75" customHeight="1">
      <c r="A10" s="1" t="s">
        <v>1</v>
      </c>
      <c r="B10" s="25" t="s">
        <v>51</v>
      </c>
      <c r="C10" s="139">
        <v>7.565</v>
      </c>
      <c r="D10" s="74">
        <v>136</v>
      </c>
      <c r="E10" s="69">
        <v>136.4</v>
      </c>
      <c r="F10" s="124">
        <f aca="true" t="shared" si="0" ref="F10:F28">ROUND((E10/D10-1)*100,1)</f>
        <v>0.3</v>
      </c>
      <c r="G10" s="125">
        <f aca="true" t="shared" si="1" ref="G10:G26">ROUND(((E10-D10)*C10/$D$28),3)</f>
        <v>0.019</v>
      </c>
      <c r="H10" s="17">
        <f aca="true" t="shared" si="2" ref="H10:H27">ROUND(G10/$G$28*100,3)</f>
        <v>7.17</v>
      </c>
      <c r="I10" s="11"/>
    </row>
    <row r="11" spans="1:9" ht="24.75" customHeight="1">
      <c r="A11" s="1" t="s">
        <v>41</v>
      </c>
      <c r="B11" s="25" t="s">
        <v>43</v>
      </c>
      <c r="C11" s="139">
        <v>6.393</v>
      </c>
      <c r="D11" s="69">
        <v>289.2</v>
      </c>
      <c r="E11" s="69">
        <v>289.5</v>
      </c>
      <c r="F11" s="124">
        <f t="shared" si="0"/>
        <v>0.1</v>
      </c>
      <c r="G11" s="125">
        <f t="shared" si="1"/>
        <v>0.012</v>
      </c>
      <c r="H11" s="17">
        <f t="shared" si="2"/>
        <v>4.528</v>
      </c>
      <c r="I11" s="11"/>
    </row>
    <row r="12" spans="1:9" ht="24.75" customHeight="1">
      <c r="A12" s="1" t="s">
        <v>2</v>
      </c>
      <c r="B12" s="25" t="s">
        <v>24</v>
      </c>
      <c r="C12" s="27">
        <v>0.624</v>
      </c>
      <c r="D12" s="69">
        <v>260.3</v>
      </c>
      <c r="E12" s="69">
        <v>260.6</v>
      </c>
      <c r="F12" s="124">
        <f t="shared" si="0"/>
        <v>0.1</v>
      </c>
      <c r="G12" s="125">
        <f t="shared" si="1"/>
        <v>0.001</v>
      </c>
      <c r="H12" s="17">
        <f t="shared" si="2"/>
        <v>0.377</v>
      </c>
      <c r="I12" s="3">
        <f aca="true" t="shared" si="3" ref="I12:I20">ROUND((F12/D12-1)*100,1)</f>
        <v>-100</v>
      </c>
    </row>
    <row r="13" spans="1:9" ht="24.75" customHeight="1">
      <c r="A13" s="1" t="s">
        <v>3</v>
      </c>
      <c r="B13" s="25" t="s">
        <v>25</v>
      </c>
      <c r="C13" s="27">
        <v>0.209</v>
      </c>
      <c r="D13" s="69">
        <v>241.1</v>
      </c>
      <c r="E13" s="69">
        <v>241.6</v>
      </c>
      <c r="F13" s="124">
        <f t="shared" si="0"/>
        <v>0.2</v>
      </c>
      <c r="G13" s="125">
        <f t="shared" si="1"/>
        <v>0.001</v>
      </c>
      <c r="H13" s="17">
        <f t="shared" si="2"/>
        <v>0.377</v>
      </c>
      <c r="I13" s="3">
        <f t="shared" si="3"/>
        <v>-99.9</v>
      </c>
    </row>
    <row r="14" spans="1:9" ht="37.5" customHeight="1">
      <c r="A14" s="1" t="s">
        <v>4</v>
      </c>
      <c r="B14" s="25" t="s">
        <v>26</v>
      </c>
      <c r="C14" s="27">
        <v>0.111</v>
      </c>
      <c r="D14" s="69">
        <v>202.7</v>
      </c>
      <c r="E14" s="69">
        <v>202.9</v>
      </c>
      <c r="F14" s="124">
        <f t="shared" si="0"/>
        <v>0.1</v>
      </c>
      <c r="G14" s="125">
        <f t="shared" si="1"/>
        <v>0</v>
      </c>
      <c r="H14" s="17">
        <f t="shared" si="2"/>
        <v>0</v>
      </c>
      <c r="I14" s="3">
        <f t="shared" si="3"/>
        <v>-100</v>
      </c>
    </row>
    <row r="15" spans="1:9" ht="24.75" customHeight="1">
      <c r="A15" s="1" t="s">
        <v>5</v>
      </c>
      <c r="B15" s="25" t="s">
        <v>27</v>
      </c>
      <c r="C15" s="27">
        <v>0.079</v>
      </c>
      <c r="D15" s="69">
        <v>122.1</v>
      </c>
      <c r="E15" s="69">
        <v>122.7</v>
      </c>
      <c r="F15" s="124">
        <f t="shared" si="0"/>
        <v>0.5</v>
      </c>
      <c r="G15" s="125">
        <f t="shared" si="1"/>
        <v>0</v>
      </c>
      <c r="H15" s="17">
        <f t="shared" si="2"/>
        <v>0</v>
      </c>
      <c r="I15" s="3">
        <f t="shared" si="3"/>
        <v>-99.6</v>
      </c>
    </row>
    <row r="16" spans="1:9" ht="21.75" customHeight="1">
      <c r="A16" s="1" t="s">
        <v>6</v>
      </c>
      <c r="B16" s="25" t="s">
        <v>28</v>
      </c>
      <c r="C16" s="27">
        <v>0.322</v>
      </c>
      <c r="D16" s="74">
        <v>154</v>
      </c>
      <c r="E16" s="69">
        <v>154.5</v>
      </c>
      <c r="F16" s="124">
        <f t="shared" si="0"/>
        <v>0.3</v>
      </c>
      <c r="G16" s="125">
        <f t="shared" si="1"/>
        <v>0.001</v>
      </c>
      <c r="H16" s="17">
        <f t="shared" si="2"/>
        <v>0.377</v>
      </c>
      <c r="I16" s="3">
        <f t="shared" si="3"/>
        <v>-99.8</v>
      </c>
    </row>
    <row r="17" spans="1:9" ht="23.25" customHeight="1">
      <c r="A17" s="1" t="s">
        <v>7</v>
      </c>
      <c r="B17" s="25" t="s">
        <v>29</v>
      </c>
      <c r="C17" s="27">
        <v>42.161</v>
      </c>
      <c r="D17" s="74">
        <v>160</v>
      </c>
      <c r="E17" s="69">
        <v>160.6</v>
      </c>
      <c r="F17" s="124">
        <f t="shared" si="0"/>
        <v>0.4</v>
      </c>
      <c r="G17" s="125">
        <f t="shared" si="1"/>
        <v>0.159</v>
      </c>
      <c r="H17" s="17">
        <f t="shared" si="2"/>
        <v>60</v>
      </c>
      <c r="I17" s="3">
        <f t="shared" si="3"/>
        <v>-99.8</v>
      </c>
    </row>
    <row r="18" spans="1:9" ht="23.25" customHeight="1">
      <c r="A18" s="1" t="s">
        <v>8</v>
      </c>
      <c r="B18" s="25" t="s">
        <v>30</v>
      </c>
      <c r="C18" s="27">
        <v>6.05</v>
      </c>
      <c r="D18" s="69">
        <v>135.5</v>
      </c>
      <c r="E18" s="69">
        <v>135.9</v>
      </c>
      <c r="F18" s="124">
        <f t="shared" si="0"/>
        <v>0.3</v>
      </c>
      <c r="G18" s="125">
        <f t="shared" si="1"/>
        <v>0.015</v>
      </c>
      <c r="H18" s="17">
        <f t="shared" si="2"/>
        <v>5.66</v>
      </c>
      <c r="I18" s="3">
        <f t="shared" si="3"/>
        <v>-99.8</v>
      </c>
    </row>
    <row r="19" spans="1:9" ht="23.25" customHeight="1">
      <c r="A19" s="1" t="s">
        <v>11</v>
      </c>
      <c r="B19" s="25" t="s">
        <v>31</v>
      </c>
      <c r="C19" s="27">
        <v>0.642</v>
      </c>
      <c r="D19" s="69">
        <v>143.5</v>
      </c>
      <c r="E19" s="69">
        <v>143.8</v>
      </c>
      <c r="F19" s="124">
        <f t="shared" si="0"/>
        <v>0.2</v>
      </c>
      <c r="G19" s="125">
        <f t="shared" si="1"/>
        <v>0.001</v>
      </c>
      <c r="H19" s="17">
        <f t="shared" si="2"/>
        <v>0.377</v>
      </c>
      <c r="I19" s="3">
        <f t="shared" si="3"/>
        <v>-99.9</v>
      </c>
    </row>
    <row r="20" spans="1:9" ht="23.25" customHeight="1">
      <c r="A20" s="1" t="s">
        <v>12</v>
      </c>
      <c r="B20" s="25" t="s">
        <v>32</v>
      </c>
      <c r="C20" s="27">
        <v>23.56</v>
      </c>
      <c r="D20" s="69">
        <v>159.4</v>
      </c>
      <c r="E20" s="69">
        <v>159.7</v>
      </c>
      <c r="F20" s="124">
        <f t="shared" si="0"/>
        <v>0.2</v>
      </c>
      <c r="G20" s="125">
        <f t="shared" si="1"/>
        <v>0.044</v>
      </c>
      <c r="H20" s="17">
        <f t="shared" si="2"/>
        <v>16.604</v>
      </c>
      <c r="I20" s="3">
        <f t="shared" si="3"/>
        <v>-99.9</v>
      </c>
    </row>
    <row r="21" spans="1:9" ht="23.25" customHeight="1">
      <c r="A21" s="1" t="s">
        <v>13</v>
      </c>
      <c r="B21" s="25" t="s">
        <v>33</v>
      </c>
      <c r="C21" s="27">
        <v>2.092</v>
      </c>
      <c r="D21" s="69">
        <v>128.8</v>
      </c>
      <c r="E21" s="74">
        <v>129</v>
      </c>
      <c r="F21" s="124">
        <f t="shared" si="0"/>
        <v>0.2</v>
      </c>
      <c r="G21" s="125">
        <f t="shared" si="1"/>
        <v>0.003</v>
      </c>
      <c r="H21" s="17">
        <f t="shared" si="2"/>
        <v>1.132</v>
      </c>
      <c r="I21" s="3"/>
    </row>
    <row r="22" spans="1:9" ht="23.25" customHeight="1">
      <c r="A22" s="1" t="s">
        <v>19</v>
      </c>
      <c r="B22" s="25" t="s">
        <v>36</v>
      </c>
      <c r="C22" s="30">
        <v>0.07</v>
      </c>
      <c r="D22" s="69">
        <v>52.6</v>
      </c>
      <c r="E22" s="69">
        <v>52.6</v>
      </c>
      <c r="F22" s="124">
        <f t="shared" si="0"/>
        <v>0</v>
      </c>
      <c r="G22" s="125">
        <f t="shared" si="1"/>
        <v>0</v>
      </c>
      <c r="H22" s="17">
        <f t="shared" si="2"/>
        <v>0</v>
      </c>
      <c r="I22" s="3"/>
    </row>
    <row r="23" spans="1:9" ht="23.25" customHeight="1">
      <c r="A23" s="1" t="s">
        <v>20</v>
      </c>
      <c r="B23" s="25" t="s">
        <v>67</v>
      </c>
      <c r="C23" s="27">
        <v>1.514</v>
      </c>
      <c r="D23" s="69">
        <v>109.4</v>
      </c>
      <c r="E23" s="69">
        <v>109.5</v>
      </c>
      <c r="F23" s="124">
        <f t="shared" si="0"/>
        <v>0.1</v>
      </c>
      <c r="G23" s="125">
        <f t="shared" si="1"/>
        <v>0.001</v>
      </c>
      <c r="H23" s="17">
        <f t="shared" si="2"/>
        <v>0.377</v>
      </c>
      <c r="I23" s="3"/>
    </row>
    <row r="24" spans="1:9" ht="23.25" customHeight="1">
      <c r="A24" s="1" t="s">
        <v>21</v>
      </c>
      <c r="B24" s="25" t="s">
        <v>35</v>
      </c>
      <c r="C24" s="27">
        <v>4.983</v>
      </c>
      <c r="D24" s="69">
        <v>84.3</v>
      </c>
      <c r="E24" s="69">
        <v>84.5</v>
      </c>
      <c r="F24" s="124">
        <f t="shared" si="0"/>
        <v>0.2</v>
      </c>
      <c r="G24" s="125">
        <f t="shared" si="1"/>
        <v>0.006</v>
      </c>
      <c r="H24" s="17">
        <f t="shared" si="2"/>
        <v>2.264</v>
      </c>
      <c r="I24" s="3"/>
    </row>
    <row r="25" spans="1:9" ht="27" customHeight="1">
      <c r="A25" s="1" t="s">
        <v>22</v>
      </c>
      <c r="B25" s="25" t="s">
        <v>37</v>
      </c>
      <c r="C25" s="27">
        <v>3.512</v>
      </c>
      <c r="D25" s="69">
        <v>130.3</v>
      </c>
      <c r="E25" s="69">
        <v>130.4</v>
      </c>
      <c r="F25" s="124">
        <f t="shared" si="0"/>
        <v>0.1</v>
      </c>
      <c r="G25" s="125">
        <f t="shared" si="1"/>
        <v>0.002</v>
      </c>
      <c r="H25" s="17">
        <f t="shared" si="2"/>
        <v>0.755</v>
      </c>
      <c r="I25" s="3"/>
    </row>
    <row r="26" spans="1:9" ht="23.25" customHeight="1">
      <c r="A26" s="1" t="s">
        <v>23</v>
      </c>
      <c r="B26" s="25" t="s">
        <v>38</v>
      </c>
      <c r="C26" s="27">
        <v>0.052</v>
      </c>
      <c r="D26" s="74">
        <v>300</v>
      </c>
      <c r="E26" s="74">
        <v>300</v>
      </c>
      <c r="F26" s="124">
        <f t="shared" si="0"/>
        <v>0</v>
      </c>
      <c r="G26" s="125">
        <f t="shared" si="1"/>
        <v>0</v>
      </c>
      <c r="H26" s="17">
        <f t="shared" si="2"/>
        <v>0</v>
      </c>
      <c r="I26" s="3"/>
    </row>
    <row r="27" spans="1:9" ht="20.25" customHeight="1">
      <c r="A27" s="1" t="s">
        <v>45</v>
      </c>
      <c r="B27" s="25" t="s">
        <v>39</v>
      </c>
      <c r="C27" s="27">
        <v>0.061</v>
      </c>
      <c r="D27" s="69">
        <v>123.2</v>
      </c>
      <c r="E27" s="69">
        <v>123.6</v>
      </c>
      <c r="F27" s="124">
        <f t="shared" si="0"/>
        <v>0.3</v>
      </c>
      <c r="G27" s="125">
        <f>ROUND(((E27-D27)*C27/$D$28),3)</f>
        <v>0</v>
      </c>
      <c r="H27" s="17">
        <f t="shared" si="2"/>
        <v>0</v>
      </c>
      <c r="I27" s="3">
        <f>ROUND((F21/D21-1)*100,1)</f>
        <v>-99.8</v>
      </c>
    </row>
    <row r="28" spans="1:9" ht="23.25" customHeight="1">
      <c r="A28" s="1" t="s">
        <v>18</v>
      </c>
      <c r="B28" s="26" t="s">
        <v>9</v>
      </c>
      <c r="C28" s="27">
        <v>100</v>
      </c>
      <c r="D28" s="140">
        <v>159.2</v>
      </c>
      <c r="E28" s="69">
        <v>159.7</v>
      </c>
      <c r="F28" s="124">
        <f t="shared" si="0"/>
        <v>0.3</v>
      </c>
      <c r="G28" s="125">
        <f>SUM(G10:G27)</f>
        <v>0.265</v>
      </c>
      <c r="H28" s="131">
        <f>SUM(H10:H27)</f>
        <v>99.99799999999999</v>
      </c>
      <c r="I28" s="3">
        <f>ROUND((F28/D28-1)*100,1)</f>
        <v>-99.8</v>
      </c>
    </row>
    <row r="29" spans="3:8" ht="11.25" customHeight="1">
      <c r="C29" s="78"/>
      <c r="F29" s="78"/>
      <c r="G29" s="78"/>
      <c r="H29" s="78"/>
    </row>
    <row r="30" ht="15" hidden="1">
      <c r="C30" s="79"/>
    </row>
    <row r="31" ht="15" hidden="1">
      <c r="C31" s="80"/>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31"/>
  <sheetViews>
    <sheetView rightToLeft="1" zoomScalePageLayoutView="0" workbookViewId="0" topLeftCell="A1">
      <selection activeCell="A1" sqref="A1:IV16384"/>
    </sheetView>
  </sheetViews>
  <sheetFormatPr defaultColWidth="9.140625" defaultRowHeight="12.75"/>
  <cols>
    <col min="1" max="1" width="5.140625" style="0" customWidth="1"/>
    <col min="2" max="2" width="34.00390625" style="0" customWidth="1"/>
    <col min="3" max="3" width="8.140625" style="0" customWidth="1"/>
    <col min="4" max="4" width="9.8515625" style="0" customWidth="1"/>
    <col min="5" max="5" width="10.140625" style="0" customWidth="1"/>
    <col min="6" max="6" width="9.28125" style="0" customWidth="1"/>
    <col min="7" max="7" width="11.7109375" style="0" customWidth="1"/>
    <col min="8" max="8" width="12.8515625" style="0" customWidth="1"/>
    <col min="9" max="9" width="6.7109375" style="0" hidden="1" customWidth="1"/>
    <col min="14" max="14" width="29.140625" style="0" customWidth="1"/>
  </cols>
  <sheetData>
    <row r="1" ht="12.75" customHeight="1">
      <c r="A1" s="12"/>
    </row>
    <row r="2" spans="1:9" ht="24.75" customHeight="1">
      <c r="A2" s="46" t="s">
        <v>68</v>
      </c>
      <c r="B2" s="46"/>
      <c r="C2" s="46"/>
      <c r="D2" s="46"/>
      <c r="E2" s="46"/>
      <c r="F2" s="46"/>
      <c r="G2" s="46"/>
      <c r="H2" s="46"/>
      <c r="I2" s="14"/>
    </row>
    <row r="3" spans="1:9" ht="12.75" customHeight="1">
      <c r="A3" s="5"/>
      <c r="B3" s="6"/>
      <c r="C3" s="7"/>
      <c r="D3" s="4" t="s">
        <v>42</v>
      </c>
      <c r="E3" s="8"/>
      <c r="F3" s="8"/>
      <c r="I3" s="8"/>
    </row>
    <row r="4" spans="1:9" ht="12.75" customHeight="1">
      <c r="A4" s="82" t="s">
        <v>0</v>
      </c>
      <c r="B4" s="38" t="s">
        <v>14</v>
      </c>
      <c r="C4" s="39" t="s">
        <v>10</v>
      </c>
      <c r="D4" s="99" t="s">
        <v>46</v>
      </c>
      <c r="E4" s="99" t="s">
        <v>47</v>
      </c>
      <c r="F4" s="54" t="s">
        <v>40</v>
      </c>
      <c r="G4" s="100" t="s">
        <v>65</v>
      </c>
      <c r="H4" s="100" t="s">
        <v>66</v>
      </c>
      <c r="I4" s="10"/>
    </row>
    <row r="5" spans="1:9" ht="12.75" customHeight="1">
      <c r="A5" s="82"/>
      <c r="B5" s="38"/>
      <c r="C5" s="133"/>
      <c r="D5" s="120"/>
      <c r="E5" s="120"/>
      <c r="F5" s="41"/>
      <c r="G5" s="100"/>
      <c r="H5" s="100"/>
      <c r="I5" s="10"/>
    </row>
    <row r="6" spans="1:9" ht="22.5" customHeight="1">
      <c r="A6" s="82"/>
      <c r="B6" s="38"/>
      <c r="C6" s="133"/>
      <c r="D6" s="120"/>
      <c r="E6" s="120"/>
      <c r="F6" s="41"/>
      <c r="G6" s="100"/>
      <c r="H6" s="100"/>
      <c r="I6" s="10"/>
    </row>
    <row r="7" spans="1:9" ht="6.75" customHeight="1" hidden="1">
      <c r="A7" s="82"/>
      <c r="B7" s="38"/>
      <c r="C7" s="133"/>
      <c r="D7" s="120"/>
      <c r="E7" s="120"/>
      <c r="F7" s="41"/>
      <c r="G7" s="100"/>
      <c r="H7" s="100"/>
      <c r="I7" s="10"/>
    </row>
    <row r="8" spans="1:9" ht="6.75" customHeight="1" hidden="1">
      <c r="A8" s="82"/>
      <c r="B8" s="38"/>
      <c r="C8" s="133"/>
      <c r="D8" s="120"/>
      <c r="E8" s="120"/>
      <c r="F8" s="41"/>
      <c r="G8" s="100"/>
      <c r="H8" s="100"/>
      <c r="I8" s="9"/>
    </row>
    <row r="9" spans="1:9" ht="15" customHeight="1" hidden="1">
      <c r="A9" s="85"/>
      <c r="B9" s="38"/>
      <c r="C9" s="133"/>
      <c r="D9" s="121"/>
      <c r="E9" s="121"/>
      <c r="F9" s="42"/>
      <c r="G9" s="103"/>
      <c r="H9" s="103"/>
      <c r="I9" s="2"/>
    </row>
    <row r="10" spans="1:9" ht="24.75" customHeight="1">
      <c r="A10" s="122">
        <v>1</v>
      </c>
      <c r="B10" s="123" t="s">
        <v>51</v>
      </c>
      <c r="C10" s="141">
        <v>7.565</v>
      </c>
      <c r="D10" s="142">
        <v>157.8</v>
      </c>
      <c r="E10" s="142">
        <v>158.1</v>
      </c>
      <c r="F10" s="124">
        <f aca="true" t="shared" si="0" ref="F10:F28">ROUND((E10/D10-1)*100,1)</f>
        <v>0.2</v>
      </c>
      <c r="G10" s="125">
        <f aca="true" t="shared" si="1" ref="G10:G27">ROUND(((E10-D10)*C10/$D$28),3)</f>
        <v>0.014</v>
      </c>
      <c r="H10" s="17">
        <f aca="true" t="shared" si="2" ref="H10:H27">ROUND(G10/$G$28*100,3)</f>
        <v>5.534</v>
      </c>
      <c r="I10" s="11"/>
    </row>
    <row r="11" spans="1:9" ht="24.75" customHeight="1">
      <c r="A11" s="122">
        <v>2</v>
      </c>
      <c r="B11" s="123" t="s">
        <v>43</v>
      </c>
      <c r="C11" s="141">
        <v>6.393</v>
      </c>
      <c r="D11" s="142">
        <v>157.3</v>
      </c>
      <c r="E11" s="142">
        <v>157.8</v>
      </c>
      <c r="F11" s="124">
        <f t="shared" si="0"/>
        <v>0.3</v>
      </c>
      <c r="G11" s="125">
        <f t="shared" si="1"/>
        <v>0.019</v>
      </c>
      <c r="H11" s="17">
        <f t="shared" si="2"/>
        <v>7.51</v>
      </c>
      <c r="I11" s="11"/>
    </row>
    <row r="12" spans="1:9" ht="24.75" customHeight="1">
      <c r="A12" s="122">
        <v>3</v>
      </c>
      <c r="B12" s="123" t="s">
        <v>24</v>
      </c>
      <c r="C12" s="141">
        <v>0.624</v>
      </c>
      <c r="D12" s="142">
        <v>126.6</v>
      </c>
      <c r="E12" s="142">
        <v>126.8</v>
      </c>
      <c r="F12" s="124">
        <f t="shared" si="0"/>
        <v>0.2</v>
      </c>
      <c r="G12" s="125">
        <f t="shared" si="1"/>
        <v>0.001</v>
      </c>
      <c r="H12" s="17">
        <f t="shared" si="2"/>
        <v>0.395</v>
      </c>
      <c r="I12" s="3">
        <f aca="true" t="shared" si="3" ref="I12:I20">ROUND((F12/D12-1)*100,1)</f>
        <v>-99.8</v>
      </c>
    </row>
    <row r="13" spans="1:9" ht="24.75" customHeight="1">
      <c r="A13" s="122">
        <v>4</v>
      </c>
      <c r="B13" s="123" t="s">
        <v>25</v>
      </c>
      <c r="C13" s="141">
        <v>0.209</v>
      </c>
      <c r="D13" s="142">
        <v>130.1</v>
      </c>
      <c r="E13" s="142">
        <v>130.6</v>
      </c>
      <c r="F13" s="124">
        <f t="shared" si="0"/>
        <v>0.4</v>
      </c>
      <c r="G13" s="125">
        <f t="shared" si="1"/>
        <v>0.001</v>
      </c>
      <c r="H13" s="17">
        <f t="shared" si="2"/>
        <v>0.395</v>
      </c>
      <c r="I13" s="3">
        <f t="shared" si="3"/>
        <v>-99.7</v>
      </c>
    </row>
    <row r="14" spans="1:9" ht="37.5" customHeight="1">
      <c r="A14" s="122">
        <v>5</v>
      </c>
      <c r="B14" s="123" t="s">
        <v>26</v>
      </c>
      <c r="C14" s="141">
        <v>0.111</v>
      </c>
      <c r="D14" s="142">
        <v>125.6</v>
      </c>
      <c r="E14" s="142">
        <v>125.6</v>
      </c>
      <c r="F14" s="124">
        <f t="shared" si="0"/>
        <v>0</v>
      </c>
      <c r="G14" s="125">
        <f t="shared" si="1"/>
        <v>0</v>
      </c>
      <c r="H14" s="17">
        <f t="shared" si="2"/>
        <v>0</v>
      </c>
      <c r="I14" s="3">
        <f t="shared" si="3"/>
        <v>-100</v>
      </c>
    </row>
    <row r="15" spans="1:9" ht="24.75" customHeight="1">
      <c r="A15" s="122">
        <v>6</v>
      </c>
      <c r="B15" s="123" t="s">
        <v>27</v>
      </c>
      <c r="C15" s="141">
        <v>0.079</v>
      </c>
      <c r="D15" s="17">
        <v>133</v>
      </c>
      <c r="E15" s="142">
        <v>133.5</v>
      </c>
      <c r="F15" s="124">
        <f t="shared" si="0"/>
        <v>0.4</v>
      </c>
      <c r="G15" s="125">
        <f t="shared" si="1"/>
        <v>0</v>
      </c>
      <c r="H15" s="17">
        <f t="shared" si="2"/>
        <v>0</v>
      </c>
      <c r="I15" s="3">
        <f t="shared" si="3"/>
        <v>-99.7</v>
      </c>
    </row>
    <row r="16" spans="1:9" ht="21.75" customHeight="1">
      <c r="A16" s="122">
        <v>7</v>
      </c>
      <c r="B16" s="123" t="s">
        <v>28</v>
      </c>
      <c r="C16" s="141">
        <v>0.322</v>
      </c>
      <c r="D16" s="142">
        <v>125.8</v>
      </c>
      <c r="E16" s="142">
        <v>125.9</v>
      </c>
      <c r="F16" s="124">
        <f t="shared" si="0"/>
        <v>0.1</v>
      </c>
      <c r="G16" s="125">
        <f t="shared" si="1"/>
        <v>0</v>
      </c>
      <c r="H16" s="17">
        <f t="shared" si="2"/>
        <v>0</v>
      </c>
      <c r="I16" s="3">
        <f t="shared" si="3"/>
        <v>-99.9</v>
      </c>
    </row>
    <row r="17" spans="1:9" ht="23.25" customHeight="1">
      <c r="A17" s="122">
        <v>8</v>
      </c>
      <c r="B17" s="123" t="s">
        <v>29</v>
      </c>
      <c r="C17" s="141">
        <v>42.161</v>
      </c>
      <c r="D17" s="17">
        <v>184</v>
      </c>
      <c r="E17" s="142">
        <v>184.4</v>
      </c>
      <c r="F17" s="124">
        <f t="shared" si="0"/>
        <v>0.2</v>
      </c>
      <c r="G17" s="125">
        <f t="shared" si="1"/>
        <v>0.103</v>
      </c>
      <c r="H17" s="17">
        <f t="shared" si="2"/>
        <v>40.711</v>
      </c>
      <c r="I17" s="3">
        <f t="shared" si="3"/>
        <v>-99.9</v>
      </c>
    </row>
    <row r="18" spans="1:9" ht="23.25" customHeight="1">
      <c r="A18" s="122">
        <v>9</v>
      </c>
      <c r="B18" s="123" t="s">
        <v>30</v>
      </c>
      <c r="C18" s="141">
        <v>6.05</v>
      </c>
      <c r="D18" s="142">
        <v>147.4</v>
      </c>
      <c r="E18" s="142">
        <v>147.7</v>
      </c>
      <c r="F18" s="124">
        <f t="shared" si="0"/>
        <v>0.2</v>
      </c>
      <c r="G18" s="125">
        <f t="shared" si="1"/>
        <v>0.011</v>
      </c>
      <c r="H18" s="17">
        <f t="shared" si="2"/>
        <v>4.348</v>
      </c>
      <c r="I18" s="3">
        <f t="shared" si="3"/>
        <v>-99.9</v>
      </c>
    </row>
    <row r="19" spans="1:9" ht="23.25" customHeight="1">
      <c r="A19" s="122">
        <v>10</v>
      </c>
      <c r="B19" s="123" t="s">
        <v>31</v>
      </c>
      <c r="C19" s="141">
        <v>0.642</v>
      </c>
      <c r="D19" s="142">
        <v>127.1</v>
      </c>
      <c r="E19" s="142">
        <v>127.3</v>
      </c>
      <c r="F19" s="124">
        <f t="shared" si="0"/>
        <v>0.2</v>
      </c>
      <c r="G19" s="125">
        <f t="shared" si="1"/>
        <v>0.001</v>
      </c>
      <c r="H19" s="17">
        <f t="shared" si="2"/>
        <v>0.395</v>
      </c>
      <c r="I19" s="3">
        <f t="shared" si="3"/>
        <v>-99.8</v>
      </c>
    </row>
    <row r="20" spans="1:9" ht="23.25" customHeight="1">
      <c r="A20" s="122">
        <v>11</v>
      </c>
      <c r="B20" s="123" t="s">
        <v>32</v>
      </c>
      <c r="C20" s="141">
        <v>23.56</v>
      </c>
      <c r="D20" s="142">
        <v>151.9</v>
      </c>
      <c r="E20" s="142">
        <v>152.5</v>
      </c>
      <c r="F20" s="124">
        <f t="shared" si="0"/>
        <v>0.4</v>
      </c>
      <c r="G20" s="125">
        <f t="shared" si="1"/>
        <v>0.086</v>
      </c>
      <c r="H20" s="17">
        <f t="shared" si="2"/>
        <v>33.992</v>
      </c>
      <c r="I20" s="3">
        <f t="shared" si="3"/>
        <v>-99.7</v>
      </c>
    </row>
    <row r="21" spans="1:14" ht="23.25" customHeight="1">
      <c r="A21" s="122">
        <v>12</v>
      </c>
      <c r="B21" s="123" t="s">
        <v>33</v>
      </c>
      <c r="C21" s="141">
        <v>2.092</v>
      </c>
      <c r="D21" s="142">
        <v>133.1</v>
      </c>
      <c r="E21" s="142">
        <v>133.2</v>
      </c>
      <c r="F21" s="124">
        <f t="shared" si="0"/>
        <v>0.1</v>
      </c>
      <c r="G21" s="125">
        <f t="shared" si="1"/>
        <v>0.001</v>
      </c>
      <c r="H21" s="17">
        <f t="shared" si="2"/>
        <v>0.395</v>
      </c>
      <c r="I21" s="3"/>
      <c r="M21" s="119"/>
      <c r="N21" s="127"/>
    </row>
    <row r="22" spans="1:14" ht="23.25" customHeight="1">
      <c r="A22" s="122">
        <v>13</v>
      </c>
      <c r="B22" s="123" t="s">
        <v>36</v>
      </c>
      <c r="C22" s="143">
        <v>0.07</v>
      </c>
      <c r="D22" s="142">
        <v>126.8</v>
      </c>
      <c r="E22" s="142">
        <v>127.1</v>
      </c>
      <c r="F22" s="124">
        <f t="shared" si="0"/>
        <v>0.2</v>
      </c>
      <c r="G22" s="125">
        <f>ROUND(((E22-D22)*C22/$D$28),3)</f>
        <v>0</v>
      </c>
      <c r="H22" s="17">
        <f t="shared" si="2"/>
        <v>0</v>
      </c>
      <c r="I22" s="3"/>
      <c r="M22" s="119"/>
      <c r="N22" s="127"/>
    </row>
    <row r="23" spans="1:15" ht="23.25" customHeight="1">
      <c r="A23" s="122">
        <v>14</v>
      </c>
      <c r="B23" s="123" t="s">
        <v>34</v>
      </c>
      <c r="C23" s="141">
        <v>1.514</v>
      </c>
      <c r="D23" s="142">
        <v>139.7</v>
      </c>
      <c r="E23" s="142">
        <v>139.8</v>
      </c>
      <c r="F23" s="124">
        <f t="shared" si="0"/>
        <v>0.1</v>
      </c>
      <c r="G23" s="125">
        <f>ROUND(((E23-D23)*C23/$D$28),3)</f>
        <v>0.001</v>
      </c>
      <c r="H23" s="17">
        <f t="shared" si="2"/>
        <v>0.395</v>
      </c>
      <c r="I23" s="3"/>
      <c r="M23" s="119"/>
      <c r="N23" s="127"/>
      <c r="O23" s="128"/>
    </row>
    <row r="24" spans="1:14" ht="23.25" customHeight="1">
      <c r="A24" s="122">
        <v>15</v>
      </c>
      <c r="B24" s="123" t="s">
        <v>35</v>
      </c>
      <c r="C24" s="141">
        <v>4.983</v>
      </c>
      <c r="D24" s="142">
        <v>137.1</v>
      </c>
      <c r="E24" s="142">
        <v>137.3</v>
      </c>
      <c r="F24" s="124">
        <f t="shared" si="0"/>
        <v>0.1</v>
      </c>
      <c r="G24" s="125">
        <f>ROUND(((E24-D24)*C24/$D$28),3)</f>
        <v>0.006</v>
      </c>
      <c r="H24" s="17">
        <f t="shared" si="2"/>
        <v>2.372</v>
      </c>
      <c r="I24" s="3"/>
      <c r="M24" s="119"/>
      <c r="N24" s="119"/>
    </row>
    <row r="25" spans="1:9" ht="27" customHeight="1">
      <c r="A25" s="122">
        <v>16</v>
      </c>
      <c r="B25" s="123" t="s">
        <v>37</v>
      </c>
      <c r="C25" s="141">
        <v>3.512</v>
      </c>
      <c r="D25" s="142">
        <v>147.5</v>
      </c>
      <c r="E25" s="142">
        <v>147.9</v>
      </c>
      <c r="F25" s="124">
        <f t="shared" si="0"/>
        <v>0.3</v>
      </c>
      <c r="G25" s="125">
        <f t="shared" si="1"/>
        <v>0.009</v>
      </c>
      <c r="H25" s="17">
        <f t="shared" si="2"/>
        <v>3.557</v>
      </c>
      <c r="I25" s="3"/>
    </row>
    <row r="26" spans="1:9" ht="23.25" customHeight="1">
      <c r="A26" s="122">
        <v>17</v>
      </c>
      <c r="B26" s="123" t="s">
        <v>38</v>
      </c>
      <c r="C26" s="141">
        <v>0.052</v>
      </c>
      <c r="D26" s="142">
        <v>135.2</v>
      </c>
      <c r="E26" s="142">
        <v>135.5</v>
      </c>
      <c r="F26" s="124">
        <f t="shared" si="0"/>
        <v>0.2</v>
      </c>
      <c r="G26" s="125">
        <f t="shared" si="1"/>
        <v>0</v>
      </c>
      <c r="H26" s="17">
        <f t="shared" si="2"/>
        <v>0</v>
      </c>
      <c r="I26" s="3"/>
    </row>
    <row r="27" spans="1:9" ht="20.25" customHeight="1">
      <c r="A27" s="122">
        <v>18</v>
      </c>
      <c r="B27" s="123" t="s">
        <v>39</v>
      </c>
      <c r="C27" s="141">
        <v>0.061</v>
      </c>
      <c r="D27" s="142">
        <v>127.7</v>
      </c>
      <c r="E27" s="142">
        <v>128.1</v>
      </c>
      <c r="F27" s="124">
        <f t="shared" si="0"/>
        <v>0.3</v>
      </c>
      <c r="G27" s="125">
        <f t="shared" si="1"/>
        <v>0</v>
      </c>
      <c r="H27" s="17">
        <f t="shared" si="2"/>
        <v>0</v>
      </c>
      <c r="I27" s="3">
        <f>ROUND((F21/D21-1)*100,1)</f>
        <v>-99.9</v>
      </c>
    </row>
    <row r="28" spans="1:9" ht="23.25" customHeight="1">
      <c r="A28" s="1"/>
      <c r="B28" s="144" t="s">
        <v>9</v>
      </c>
      <c r="C28" s="130">
        <v>100</v>
      </c>
      <c r="D28" s="29">
        <v>164</v>
      </c>
      <c r="E28" s="142">
        <v>164.4</v>
      </c>
      <c r="F28" s="124">
        <f t="shared" si="0"/>
        <v>0.2</v>
      </c>
      <c r="G28" s="125">
        <f>SUM(G10:G27)</f>
        <v>0.253</v>
      </c>
      <c r="H28" s="131">
        <f>SUM(H10:H27)</f>
        <v>99.999</v>
      </c>
      <c r="I28" s="3">
        <f>ROUND((F28/D28-1)*100,1)</f>
        <v>-99.9</v>
      </c>
    </row>
    <row r="29" spans="3:8" ht="11.25" customHeight="1">
      <c r="C29" s="78"/>
      <c r="F29" s="78"/>
      <c r="G29" s="78"/>
      <c r="H29" s="78"/>
    </row>
    <row r="30" ht="15" hidden="1">
      <c r="C30" s="79"/>
    </row>
    <row r="31" ht="15" hidden="1">
      <c r="C31" s="80"/>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31"/>
  <sheetViews>
    <sheetView rightToLeft="1" tabSelected="1" zoomScalePageLayoutView="0" workbookViewId="0" topLeftCell="A1">
      <selection activeCell="A1" sqref="A1:IV16384"/>
    </sheetView>
  </sheetViews>
  <sheetFormatPr defaultColWidth="9.140625" defaultRowHeight="12.75"/>
  <cols>
    <col min="1" max="1" width="5.140625" style="0" customWidth="1"/>
    <col min="2" max="2" width="35.28125" style="0" customWidth="1"/>
    <col min="3" max="3" width="7.140625" style="0" customWidth="1"/>
    <col min="4" max="5" width="10.7109375" style="0" customWidth="1"/>
    <col min="6" max="6" width="8.00390625" style="0" customWidth="1"/>
    <col min="7" max="7" width="10.8515625" style="0" customWidth="1"/>
    <col min="8" max="8" width="13.8515625" style="0" customWidth="1"/>
    <col min="9" max="9" width="2.7109375" style="0" hidden="1" customWidth="1"/>
  </cols>
  <sheetData>
    <row r="1" ht="12.75" customHeight="1">
      <c r="A1" s="12"/>
    </row>
    <row r="2" spans="1:9" ht="36" customHeight="1">
      <c r="A2" s="46" t="s">
        <v>69</v>
      </c>
      <c r="B2" s="46"/>
      <c r="C2" s="46"/>
      <c r="D2" s="46"/>
      <c r="E2" s="46"/>
      <c r="F2" s="46"/>
      <c r="G2" s="46"/>
      <c r="H2" s="46"/>
      <c r="I2" s="14"/>
    </row>
    <row r="3" spans="1:9" ht="12.75" customHeight="1">
      <c r="A3" s="5"/>
      <c r="B3" s="6"/>
      <c r="C3" s="7"/>
      <c r="D3" s="4" t="s">
        <v>42</v>
      </c>
      <c r="E3" s="8"/>
      <c r="F3" s="8"/>
      <c r="I3" s="8"/>
    </row>
    <row r="4" spans="1:9" ht="12.75" customHeight="1">
      <c r="A4" s="82" t="s">
        <v>0</v>
      </c>
      <c r="B4" s="38" t="s">
        <v>14</v>
      </c>
      <c r="C4" s="38" t="s">
        <v>10</v>
      </c>
      <c r="D4" s="99" t="s">
        <v>46</v>
      </c>
      <c r="E4" s="99" t="s">
        <v>47</v>
      </c>
      <c r="F4" s="41" t="s">
        <v>40</v>
      </c>
      <c r="G4" s="100" t="s">
        <v>65</v>
      </c>
      <c r="H4" s="100" t="s">
        <v>66</v>
      </c>
      <c r="I4" s="10"/>
    </row>
    <row r="5" spans="1:9" ht="12.75" customHeight="1">
      <c r="A5" s="82"/>
      <c r="B5" s="38"/>
      <c r="C5" s="38"/>
      <c r="D5" s="120"/>
      <c r="E5" s="120"/>
      <c r="F5" s="41"/>
      <c r="G5" s="100"/>
      <c r="H5" s="100"/>
      <c r="I5" s="10"/>
    </row>
    <row r="6" spans="1:9" ht="22.5" customHeight="1">
      <c r="A6" s="82"/>
      <c r="B6" s="38"/>
      <c r="C6" s="38"/>
      <c r="D6" s="120"/>
      <c r="E6" s="120"/>
      <c r="F6" s="41"/>
      <c r="G6" s="100"/>
      <c r="H6" s="100"/>
      <c r="I6" s="10"/>
    </row>
    <row r="7" spans="1:9" ht="6.75" customHeight="1" hidden="1">
      <c r="A7" s="82"/>
      <c r="B7" s="38"/>
      <c r="C7" s="38"/>
      <c r="D7" s="120"/>
      <c r="E7" s="120"/>
      <c r="F7" s="41"/>
      <c r="G7" s="100"/>
      <c r="H7" s="100"/>
      <c r="I7" s="10"/>
    </row>
    <row r="8" spans="1:9" ht="6.75" customHeight="1" hidden="1">
      <c r="A8" s="82"/>
      <c r="B8" s="38"/>
      <c r="C8" s="38"/>
      <c r="D8" s="120"/>
      <c r="E8" s="120"/>
      <c r="F8" s="41"/>
      <c r="G8" s="100"/>
      <c r="H8" s="100"/>
      <c r="I8" s="9"/>
    </row>
    <row r="9" spans="1:9" ht="15" customHeight="1" hidden="1">
      <c r="A9" s="85"/>
      <c r="B9" s="38"/>
      <c r="C9" s="39"/>
      <c r="D9" s="121"/>
      <c r="E9" s="121"/>
      <c r="F9" s="42"/>
      <c r="G9" s="103"/>
      <c r="H9" s="103"/>
      <c r="I9" s="2"/>
    </row>
    <row r="10" spans="1:9" ht="24.75" customHeight="1">
      <c r="A10" s="145">
        <v>1</v>
      </c>
      <c r="B10" s="123" t="s">
        <v>44</v>
      </c>
      <c r="C10" s="141">
        <v>7.565</v>
      </c>
      <c r="D10" s="28">
        <v>179.5</v>
      </c>
      <c r="E10" s="28">
        <v>179.8</v>
      </c>
      <c r="F10" s="124">
        <f>ROUND((E10/D10-1)*100,1)</f>
        <v>0.2</v>
      </c>
      <c r="G10" s="125">
        <f aca="true" t="shared" si="0" ref="G10:G27">ROUND(((E10-D10)*C10/$D$28),3)</f>
        <v>0.014</v>
      </c>
      <c r="H10" s="17">
        <f aca="true" t="shared" si="1" ref="H10:H27">ROUND(G10/$G$28*100,3)</f>
        <v>6.667</v>
      </c>
      <c r="I10" s="11"/>
    </row>
    <row r="11" spans="1:9" ht="24.75" customHeight="1">
      <c r="A11" s="145">
        <v>2</v>
      </c>
      <c r="B11" s="123" t="s">
        <v>43</v>
      </c>
      <c r="C11" s="141">
        <v>6.393</v>
      </c>
      <c r="D11" s="28">
        <v>179.3</v>
      </c>
      <c r="E11" s="28">
        <v>179.8</v>
      </c>
      <c r="F11" s="124">
        <f>ROUND((E11/D11-1)*100,1)</f>
        <v>0.3</v>
      </c>
      <c r="G11" s="125">
        <f t="shared" si="0"/>
        <v>0.019</v>
      </c>
      <c r="H11" s="17">
        <f t="shared" si="1"/>
        <v>9.048</v>
      </c>
      <c r="I11" s="11"/>
    </row>
    <row r="12" spans="1:9" ht="24.75" customHeight="1">
      <c r="A12" s="145">
        <v>3</v>
      </c>
      <c r="B12" s="123" t="s">
        <v>24</v>
      </c>
      <c r="C12" s="141">
        <v>0.624</v>
      </c>
      <c r="D12" s="28">
        <v>137.7</v>
      </c>
      <c r="E12" s="29">
        <v>138</v>
      </c>
      <c r="F12" s="124">
        <f aca="true" t="shared" si="2" ref="F12:F28">ROUND((E12/D12-1)*100,1)</f>
        <v>0.2</v>
      </c>
      <c r="G12" s="125">
        <f t="shared" si="0"/>
        <v>0.001</v>
      </c>
      <c r="H12" s="17">
        <f t="shared" si="1"/>
        <v>0.476</v>
      </c>
      <c r="I12" s="3">
        <f aca="true" t="shared" si="3" ref="I12:I28">ROUND((F12/D12-1)*100,1)</f>
        <v>-99.9</v>
      </c>
    </row>
    <row r="13" spans="1:9" ht="24.75" customHeight="1">
      <c r="A13" s="145">
        <v>4</v>
      </c>
      <c r="B13" s="123" t="s">
        <v>25</v>
      </c>
      <c r="C13" s="141">
        <v>0.209</v>
      </c>
      <c r="D13" s="28">
        <v>133.5</v>
      </c>
      <c r="E13" s="28">
        <v>133.5</v>
      </c>
      <c r="F13" s="124">
        <f t="shared" si="2"/>
        <v>0</v>
      </c>
      <c r="G13" s="125">
        <f t="shared" si="0"/>
        <v>0</v>
      </c>
      <c r="H13" s="17">
        <f t="shared" si="1"/>
        <v>0</v>
      </c>
      <c r="I13" s="3">
        <f t="shared" si="3"/>
        <v>-100</v>
      </c>
    </row>
    <row r="14" spans="1:9" ht="39" customHeight="1">
      <c r="A14" s="145">
        <v>5</v>
      </c>
      <c r="B14" s="123" t="s">
        <v>26</v>
      </c>
      <c r="C14" s="141">
        <v>0.111</v>
      </c>
      <c r="D14" s="28">
        <v>129.2</v>
      </c>
      <c r="E14" s="28">
        <v>129.7</v>
      </c>
      <c r="F14" s="124">
        <f t="shared" si="2"/>
        <v>0.4</v>
      </c>
      <c r="G14" s="125">
        <f t="shared" si="0"/>
        <v>0</v>
      </c>
      <c r="H14" s="17">
        <f t="shared" si="1"/>
        <v>0</v>
      </c>
      <c r="I14" s="3">
        <f t="shared" si="3"/>
        <v>-99.7</v>
      </c>
    </row>
    <row r="15" spans="1:9" ht="24.75" customHeight="1">
      <c r="A15" s="145">
        <v>6</v>
      </c>
      <c r="B15" s="123" t="s">
        <v>27</v>
      </c>
      <c r="C15" s="141">
        <v>0.079</v>
      </c>
      <c r="D15" s="28">
        <v>137.5</v>
      </c>
      <c r="E15" s="28">
        <v>137.5</v>
      </c>
      <c r="F15" s="124">
        <f t="shared" si="2"/>
        <v>0</v>
      </c>
      <c r="G15" s="125">
        <f t="shared" si="0"/>
        <v>0</v>
      </c>
      <c r="H15" s="17">
        <f t="shared" si="1"/>
        <v>0</v>
      </c>
      <c r="I15" s="3">
        <f t="shared" si="3"/>
        <v>-100</v>
      </c>
    </row>
    <row r="16" spans="1:9" ht="26.25" customHeight="1">
      <c r="A16" s="145">
        <v>7</v>
      </c>
      <c r="B16" s="123" t="s">
        <v>28</v>
      </c>
      <c r="C16" s="141">
        <v>0.322</v>
      </c>
      <c r="D16" s="28">
        <v>131.7</v>
      </c>
      <c r="E16" s="28">
        <v>131.9</v>
      </c>
      <c r="F16" s="124">
        <f t="shared" si="2"/>
        <v>0.2</v>
      </c>
      <c r="G16" s="125">
        <f t="shared" si="0"/>
        <v>0</v>
      </c>
      <c r="H16" s="17">
        <f t="shared" si="1"/>
        <v>0</v>
      </c>
      <c r="I16" s="3">
        <f t="shared" si="3"/>
        <v>-99.8</v>
      </c>
    </row>
    <row r="17" spans="1:15" ht="23.25" customHeight="1">
      <c r="A17" s="145">
        <v>8</v>
      </c>
      <c r="B17" s="123" t="s">
        <v>29</v>
      </c>
      <c r="C17" s="141">
        <v>42.161</v>
      </c>
      <c r="D17" s="28">
        <v>178.5</v>
      </c>
      <c r="E17" s="29">
        <v>179</v>
      </c>
      <c r="F17" s="124">
        <f t="shared" si="2"/>
        <v>0.3</v>
      </c>
      <c r="G17" s="125">
        <f t="shared" si="0"/>
        <v>0.127</v>
      </c>
      <c r="H17" s="17">
        <f t="shared" si="1"/>
        <v>60.476</v>
      </c>
      <c r="I17" s="3">
        <f t="shared" si="3"/>
        <v>-99.8</v>
      </c>
      <c r="N17" s="126"/>
      <c r="O17" s="127"/>
    </row>
    <row r="18" spans="1:15" ht="23.25" customHeight="1">
      <c r="A18" s="145">
        <v>9</v>
      </c>
      <c r="B18" s="123" t="s">
        <v>30</v>
      </c>
      <c r="C18" s="141">
        <v>6.05</v>
      </c>
      <c r="D18" s="28">
        <v>147.7</v>
      </c>
      <c r="E18" s="28">
        <v>147.9</v>
      </c>
      <c r="F18" s="124">
        <f t="shared" si="2"/>
        <v>0.1</v>
      </c>
      <c r="G18" s="125">
        <f t="shared" si="0"/>
        <v>0.007</v>
      </c>
      <c r="H18" s="17">
        <f t="shared" si="1"/>
        <v>3.333</v>
      </c>
      <c r="I18" s="3">
        <f t="shared" si="3"/>
        <v>-99.9</v>
      </c>
      <c r="N18" s="119"/>
      <c r="O18" s="119"/>
    </row>
    <row r="19" spans="1:9" ht="23.25" customHeight="1">
      <c r="A19" s="145">
        <v>10</v>
      </c>
      <c r="B19" s="123" t="s">
        <v>31</v>
      </c>
      <c r="C19" s="141">
        <v>0.642</v>
      </c>
      <c r="D19" s="28">
        <v>154.4</v>
      </c>
      <c r="E19" s="28">
        <v>154.7</v>
      </c>
      <c r="F19" s="124">
        <f t="shared" si="2"/>
        <v>0.2</v>
      </c>
      <c r="G19" s="125">
        <f t="shared" si="0"/>
        <v>0.001</v>
      </c>
      <c r="H19" s="17">
        <f t="shared" si="1"/>
        <v>0.476</v>
      </c>
      <c r="I19" s="3">
        <f t="shared" si="3"/>
        <v>-99.9</v>
      </c>
    </row>
    <row r="20" spans="1:9" ht="23.25" customHeight="1">
      <c r="A20" s="145">
        <v>11</v>
      </c>
      <c r="B20" s="123" t="s">
        <v>32</v>
      </c>
      <c r="C20" s="141">
        <v>23.56</v>
      </c>
      <c r="D20" s="28">
        <v>158.3</v>
      </c>
      <c r="E20" s="28">
        <v>158.5</v>
      </c>
      <c r="F20" s="124">
        <f t="shared" si="2"/>
        <v>0.1</v>
      </c>
      <c r="G20" s="125">
        <f t="shared" si="0"/>
        <v>0.028</v>
      </c>
      <c r="H20" s="17">
        <f t="shared" si="1"/>
        <v>13.333</v>
      </c>
      <c r="I20" s="3">
        <f t="shared" si="3"/>
        <v>-99.9</v>
      </c>
    </row>
    <row r="21" spans="1:9" ht="23.25" customHeight="1">
      <c r="A21" s="145">
        <v>12</v>
      </c>
      <c r="B21" s="123" t="s">
        <v>33</v>
      </c>
      <c r="C21" s="141">
        <v>2.092</v>
      </c>
      <c r="D21" s="28">
        <v>142.7</v>
      </c>
      <c r="E21" s="28">
        <v>142.8</v>
      </c>
      <c r="F21" s="124">
        <f t="shared" si="2"/>
        <v>0.1</v>
      </c>
      <c r="G21" s="125">
        <f t="shared" si="0"/>
        <v>0.001</v>
      </c>
      <c r="H21" s="17">
        <f t="shared" si="1"/>
        <v>0.476</v>
      </c>
      <c r="I21" s="3"/>
    </row>
    <row r="22" spans="1:9" ht="23.25" customHeight="1">
      <c r="A22" s="145">
        <v>13</v>
      </c>
      <c r="B22" s="123" t="s">
        <v>36</v>
      </c>
      <c r="C22" s="143">
        <v>0.07</v>
      </c>
      <c r="D22" s="28">
        <v>136.4</v>
      </c>
      <c r="E22" s="28">
        <v>136.8</v>
      </c>
      <c r="F22" s="124">
        <f t="shared" si="2"/>
        <v>0.3</v>
      </c>
      <c r="G22" s="125">
        <f t="shared" si="0"/>
        <v>0</v>
      </c>
      <c r="H22" s="17">
        <f t="shared" si="1"/>
        <v>0</v>
      </c>
      <c r="I22" s="3"/>
    </row>
    <row r="23" spans="1:14" ht="23.25" customHeight="1">
      <c r="A23" s="145">
        <v>14</v>
      </c>
      <c r="B23" s="123" t="s">
        <v>34</v>
      </c>
      <c r="C23" s="141">
        <v>1.514</v>
      </c>
      <c r="D23" s="28">
        <v>127.6</v>
      </c>
      <c r="E23" s="28">
        <v>127.9</v>
      </c>
      <c r="F23" s="124">
        <f t="shared" si="2"/>
        <v>0.2</v>
      </c>
      <c r="G23" s="125">
        <f t="shared" si="0"/>
        <v>0.003</v>
      </c>
      <c r="H23" s="17">
        <f t="shared" si="1"/>
        <v>1.429</v>
      </c>
      <c r="I23" s="3"/>
      <c r="M23" s="126"/>
      <c r="N23" s="127"/>
    </row>
    <row r="24" spans="1:9" ht="23.25" customHeight="1">
      <c r="A24" s="145">
        <v>15</v>
      </c>
      <c r="B24" s="123" t="s">
        <v>35</v>
      </c>
      <c r="C24" s="141">
        <v>4.983</v>
      </c>
      <c r="D24" s="28">
        <v>145.1</v>
      </c>
      <c r="E24" s="28">
        <v>145.2</v>
      </c>
      <c r="F24" s="124">
        <f t="shared" si="2"/>
        <v>0.1</v>
      </c>
      <c r="G24" s="125">
        <f t="shared" si="0"/>
        <v>0.003</v>
      </c>
      <c r="H24" s="17">
        <f t="shared" si="1"/>
        <v>1.429</v>
      </c>
      <c r="I24" s="3"/>
    </row>
    <row r="25" spans="1:9" ht="24" customHeight="1">
      <c r="A25" s="145">
        <v>16</v>
      </c>
      <c r="B25" s="123" t="s">
        <v>37</v>
      </c>
      <c r="C25" s="141">
        <v>3.512</v>
      </c>
      <c r="D25" s="28">
        <v>122.2</v>
      </c>
      <c r="E25" s="28">
        <v>122.5</v>
      </c>
      <c r="F25" s="124">
        <f t="shared" si="2"/>
        <v>0.2</v>
      </c>
      <c r="G25" s="125">
        <f t="shared" si="0"/>
        <v>0.006</v>
      </c>
      <c r="H25" s="17">
        <f t="shared" si="1"/>
        <v>2.857</v>
      </c>
      <c r="I25" s="3"/>
    </row>
    <row r="26" spans="1:9" ht="23.25" customHeight="1">
      <c r="A26" s="145">
        <v>17</v>
      </c>
      <c r="B26" s="123" t="s">
        <v>38</v>
      </c>
      <c r="C26" s="141">
        <v>0.052</v>
      </c>
      <c r="D26" s="28">
        <v>147.2</v>
      </c>
      <c r="E26" s="28">
        <v>147.5</v>
      </c>
      <c r="F26" s="124">
        <f t="shared" si="2"/>
        <v>0.2</v>
      </c>
      <c r="G26" s="125">
        <f t="shared" si="0"/>
        <v>0</v>
      </c>
      <c r="H26" s="17">
        <f t="shared" si="1"/>
        <v>0</v>
      </c>
      <c r="I26" s="3"/>
    </row>
    <row r="27" spans="1:9" ht="23.25" customHeight="1">
      <c r="A27" s="145">
        <v>18</v>
      </c>
      <c r="B27" s="123" t="s">
        <v>39</v>
      </c>
      <c r="C27" s="141">
        <v>0.061</v>
      </c>
      <c r="D27" s="28">
        <v>138.5</v>
      </c>
      <c r="E27" s="28">
        <v>138.7</v>
      </c>
      <c r="F27" s="124">
        <f t="shared" si="2"/>
        <v>0.1</v>
      </c>
      <c r="G27" s="125">
        <f t="shared" si="0"/>
        <v>0</v>
      </c>
      <c r="H27" s="17">
        <f t="shared" si="1"/>
        <v>0</v>
      </c>
      <c r="I27" s="3">
        <f>ROUND((F21/D21-1)*100,1)</f>
        <v>-99.9</v>
      </c>
    </row>
    <row r="28" spans="1:9" ht="23.25" customHeight="1">
      <c r="A28" s="129" t="s">
        <v>18</v>
      </c>
      <c r="B28" s="26" t="s">
        <v>9</v>
      </c>
      <c r="C28" s="130">
        <v>100</v>
      </c>
      <c r="D28" s="29">
        <v>166</v>
      </c>
      <c r="E28" s="28">
        <v>166.4</v>
      </c>
      <c r="F28" s="124">
        <f t="shared" si="2"/>
        <v>0.2</v>
      </c>
      <c r="G28" s="125">
        <f>SUM(G10:G27)</f>
        <v>0.21000000000000002</v>
      </c>
      <c r="H28" s="131">
        <f>SUM(H10:H27)</f>
        <v>100</v>
      </c>
      <c r="I28" s="3">
        <f t="shared" si="3"/>
        <v>-99.9</v>
      </c>
    </row>
    <row r="29" ht="11.25" customHeight="1"/>
    <row r="30" ht="15" hidden="1">
      <c r="C30" s="79"/>
    </row>
    <row r="31" ht="15" hidden="1">
      <c r="C31" s="80"/>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user</cp:lastModifiedBy>
  <cp:lastPrinted>2014-01-19T07:40:29Z</cp:lastPrinted>
  <dcterms:created xsi:type="dcterms:W3CDTF">2007-07-22T16:14:21Z</dcterms:created>
  <dcterms:modified xsi:type="dcterms:W3CDTF">2018-04-19T06:56:27Z</dcterms:modified>
  <cp:category/>
  <cp:version/>
  <cp:contentType/>
  <cp:contentStatus/>
</cp:coreProperties>
</file>