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drawings/drawing4.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360" yWindow="105" windowWidth="15600" windowHeight="9915"/>
  </bookViews>
  <sheets>
    <sheet name="1" sheetId="18" r:id="rId1"/>
    <sheet name="2" sheetId="4" r:id="rId2"/>
    <sheet name="3" sheetId="6" r:id="rId3"/>
    <sheet name="4" sheetId="17" r:id="rId4"/>
    <sheet name="5" sheetId="5" r:id="rId5"/>
    <sheet name="6" sheetId="14" r:id="rId6"/>
    <sheet name="7" sheetId="9" r:id="rId7"/>
    <sheet name="8" sheetId="15" r:id="rId8"/>
    <sheet name="9" sheetId="10" r:id="rId9"/>
    <sheet name="10" sheetId="11" r:id="rId10"/>
    <sheet name="11" sheetId="12" r:id="rId11"/>
    <sheet name="12" sheetId="13" r:id="rId12"/>
    <sheet name="13" sheetId="19" r:id="rId13"/>
  </sheets>
  <definedNames>
    <definedName name="_xlnm.Print_Area" localSheetId="0">'1'!$A$1:$G$29</definedName>
    <definedName name="_xlnm.Print_Area" localSheetId="9">'10'!$A$1:$L$26</definedName>
    <definedName name="_xlnm.Print_Area" localSheetId="10">'11'!$A$1:$L$27</definedName>
    <definedName name="_xlnm.Print_Area" localSheetId="11">'12'!$A$1:$F$36</definedName>
    <definedName name="_xlnm.Print_Area" localSheetId="12">'13'!$A$1:$J$31</definedName>
    <definedName name="_xlnm.Print_Area" localSheetId="1">'2'!$A$1:$M$32</definedName>
    <definedName name="_xlnm.Print_Area" localSheetId="2">'3'!$A$1:$J$29</definedName>
    <definedName name="_xlnm.Print_Area" localSheetId="3">'4'!$A$1:$J$29</definedName>
    <definedName name="_xlnm.Print_Area" localSheetId="4">'5'!$A$1:$G$26</definedName>
    <definedName name="_xlnm.Print_Area" localSheetId="5">'6'!$A$1:$E$21</definedName>
    <definedName name="_xlnm.Print_Area" localSheetId="6">'7'!$A$1:$E$20</definedName>
    <definedName name="_xlnm.Print_Area" localSheetId="7">'8'!$A$1:$E$22</definedName>
    <definedName name="_xlnm.Print_Area" localSheetId="8">'9'!$A$1:$F$27</definedName>
  </definedNames>
  <calcPr calcId="124519"/>
</workbook>
</file>

<file path=xl/calcChain.xml><?xml version="1.0" encoding="utf-8"?>
<calcChain xmlns="http://schemas.openxmlformats.org/spreadsheetml/2006/main">
  <c r="G14" i="17"/>
  <c r="G15"/>
  <c r="L6" i="4" l="1"/>
  <c r="E9"/>
  <c r="E10"/>
  <c r="E17"/>
  <c r="I17"/>
  <c r="G12" i="17" l="1"/>
  <c r="H20"/>
  <c r="B21"/>
  <c r="C21"/>
  <c r="D21"/>
  <c r="E5"/>
  <c r="H5" s="1"/>
  <c r="E6"/>
  <c r="G6" s="1"/>
  <c r="E7"/>
  <c r="G7" s="1"/>
  <c r="E8"/>
  <c r="I8" s="1"/>
  <c r="E9"/>
  <c r="G9" s="1"/>
  <c r="E10"/>
  <c r="G10" s="1"/>
  <c r="E11"/>
  <c r="G11" s="1"/>
  <c r="E12"/>
  <c r="I12" s="1"/>
  <c r="E13"/>
  <c r="G13" s="1"/>
  <c r="E14"/>
  <c r="E15"/>
  <c r="E16"/>
  <c r="I16" s="1"/>
  <c r="E17"/>
  <c r="I17" s="1"/>
  <c r="E18"/>
  <c r="G18" s="1"/>
  <c r="E19"/>
  <c r="G19" s="1"/>
  <c r="E20"/>
  <c r="I20" s="1"/>
  <c r="C21" i="6"/>
  <c r="J21" i="11"/>
  <c r="K21"/>
  <c r="L5"/>
  <c r="L6"/>
  <c r="L7"/>
  <c r="L8"/>
  <c r="L9"/>
  <c r="L10"/>
  <c r="L11"/>
  <c r="L12"/>
  <c r="L13"/>
  <c r="L14"/>
  <c r="L15"/>
  <c r="L16"/>
  <c r="L17"/>
  <c r="L18"/>
  <c r="L19"/>
  <c r="L20"/>
  <c r="H5"/>
  <c r="H6"/>
  <c r="H7"/>
  <c r="H8"/>
  <c r="H9"/>
  <c r="H10"/>
  <c r="H11"/>
  <c r="H12"/>
  <c r="H13"/>
  <c r="H14"/>
  <c r="H15"/>
  <c r="H16"/>
  <c r="H17"/>
  <c r="H18"/>
  <c r="H19"/>
  <c r="H20"/>
  <c r="F21"/>
  <c r="G21"/>
  <c r="C21"/>
  <c r="B21"/>
  <c r="D21" s="1"/>
  <c r="D20"/>
  <c r="D19"/>
  <c r="D18"/>
  <c r="D17"/>
  <c r="D16"/>
  <c r="D15"/>
  <c r="D14"/>
  <c r="D13"/>
  <c r="D12"/>
  <c r="D11"/>
  <c r="D10"/>
  <c r="D9"/>
  <c r="D8"/>
  <c r="D7"/>
  <c r="D6"/>
  <c r="D5"/>
  <c r="B21" i="10"/>
  <c r="C21"/>
  <c r="D21"/>
  <c r="E21"/>
  <c r="F21"/>
  <c r="C20" i="5"/>
  <c r="E20" s="1"/>
  <c r="I21" i="6"/>
  <c r="B21"/>
  <c r="D21"/>
  <c r="E21"/>
  <c r="G21" i="4"/>
  <c r="C21"/>
  <c r="B21"/>
  <c r="B8" i="19"/>
  <c r="C8"/>
  <c r="D8"/>
  <c r="G8"/>
  <c r="F8"/>
  <c r="H8"/>
  <c r="I8"/>
  <c r="E7"/>
  <c r="E9" i="5"/>
  <c r="F9" s="1"/>
  <c r="D9"/>
  <c r="F8" i="6"/>
  <c r="E8" i="4"/>
  <c r="M8"/>
  <c r="I8"/>
  <c r="N16"/>
  <c r="E6" i="19"/>
  <c r="E5"/>
  <c r="J21" i="12"/>
  <c r="K21"/>
  <c r="L21" s="1"/>
  <c r="F21"/>
  <c r="G21"/>
  <c r="L7"/>
  <c r="L10"/>
  <c r="L13"/>
  <c r="L16"/>
  <c r="L19"/>
  <c r="B21"/>
  <c r="C21"/>
  <c r="L8"/>
  <c r="H8"/>
  <c r="D8"/>
  <c r="E8" s="1"/>
  <c r="G20" i="17" l="1"/>
  <c r="H8"/>
  <c r="J8" s="1"/>
  <c r="H16"/>
  <c r="J16" s="1"/>
  <c r="G8"/>
  <c r="G16"/>
  <c r="L21" i="11"/>
  <c r="J20" i="17"/>
  <c r="D20" i="5"/>
  <c r="H21" i="11"/>
  <c r="G5" i="17"/>
  <c r="H17"/>
  <c r="H13"/>
  <c r="I5"/>
  <c r="G17"/>
  <c r="H12"/>
  <c r="J12"/>
  <c r="J17"/>
  <c r="H21" i="12"/>
  <c r="E21" i="17"/>
  <c r="H21" s="1"/>
  <c r="I21"/>
  <c r="I19"/>
  <c r="J19" s="1"/>
  <c r="I18"/>
  <c r="I15"/>
  <c r="I14"/>
  <c r="I13"/>
  <c r="J13" s="1"/>
  <c r="I11"/>
  <c r="I10"/>
  <c r="I9"/>
  <c r="I7"/>
  <c r="I6"/>
  <c r="H19"/>
  <c r="H18"/>
  <c r="H15"/>
  <c r="J15" s="1"/>
  <c r="H14"/>
  <c r="H11"/>
  <c r="H10"/>
  <c r="J10" s="1"/>
  <c r="H9"/>
  <c r="J9" s="1"/>
  <c r="H7"/>
  <c r="H6"/>
  <c r="E8" i="19"/>
  <c r="D21" i="12"/>
  <c r="E23" i="13"/>
  <c r="E24"/>
  <c r="E25"/>
  <c r="E26"/>
  <c r="E27"/>
  <c r="E28"/>
  <c r="E29"/>
  <c r="E30"/>
  <c r="E22"/>
  <c r="E5"/>
  <c r="E6"/>
  <c r="E7"/>
  <c r="E8"/>
  <c r="E9"/>
  <c r="E10"/>
  <c r="E11"/>
  <c r="E12"/>
  <c r="E13"/>
  <c r="E14"/>
  <c r="E15"/>
  <c r="E4"/>
  <c r="D9" i="15"/>
  <c r="D5"/>
  <c r="D4"/>
  <c r="D5" i="9"/>
  <c r="D6"/>
  <c r="D4"/>
  <c r="D5" i="14"/>
  <c r="D6"/>
  <c r="D7"/>
  <c r="D8"/>
  <c r="D9"/>
  <c r="D10"/>
  <c r="D11"/>
  <c r="D12"/>
  <c r="D4"/>
  <c r="D7" i="5"/>
  <c r="E7"/>
  <c r="F7" s="1"/>
  <c r="G7" s="1"/>
  <c r="G8" i="6"/>
  <c r="J5" i="17" l="1"/>
  <c r="G21"/>
  <c r="J21" s="1"/>
  <c r="J7"/>
  <c r="J14"/>
  <c r="J6"/>
  <c r="J11"/>
  <c r="J18"/>
  <c r="K8" i="4"/>
  <c r="L8" s="1"/>
  <c r="L5" i="12" l="1"/>
  <c r="H5"/>
  <c r="D5"/>
  <c r="E4" i="5"/>
  <c r="D4"/>
  <c r="E5" i="4"/>
  <c r="I5" i="11"/>
  <c r="I21" s="1"/>
  <c r="F4" i="5" l="1"/>
  <c r="M5" i="4"/>
  <c r="K5"/>
  <c r="F5" i="6"/>
  <c r="E6" i="4"/>
  <c r="N10"/>
  <c r="G5" i="6" l="1"/>
  <c r="G4" i="5"/>
  <c r="L5" i="4"/>
  <c r="D6" i="5"/>
  <c r="E7" i="4"/>
  <c r="J7" i="6"/>
  <c r="F14"/>
  <c r="D13" i="5" l="1"/>
  <c r="E14" l="1"/>
  <c r="J17" i="6"/>
  <c r="F9" l="1"/>
  <c r="G9" s="1"/>
  <c r="H10" i="12" l="1"/>
  <c r="D10"/>
  <c r="H19" l="1"/>
  <c r="D19"/>
  <c r="F19" i="6"/>
  <c r="G19" s="1"/>
  <c r="I19" i="4" l="1"/>
  <c r="F10" i="6"/>
  <c r="G10" s="1"/>
  <c r="G9" i="5"/>
  <c r="I10" i="4" l="1"/>
  <c r="L9" i="12"/>
  <c r="H9"/>
  <c r="D9"/>
  <c r="L18"/>
  <c r="H18"/>
  <c r="D18"/>
  <c r="M10" i="4" l="1"/>
  <c r="E8" i="5"/>
  <c r="F8" s="1"/>
  <c r="G8" s="1"/>
  <c r="D8"/>
  <c r="I9" i="4"/>
  <c r="M9" s="1"/>
  <c r="H12" i="12"/>
  <c r="L12"/>
  <c r="D12"/>
  <c r="F12" i="6"/>
  <c r="L15" i="12"/>
  <c r="H15"/>
  <c r="D15"/>
  <c r="F14" i="5"/>
  <c r="G14" s="1"/>
  <c r="D14"/>
  <c r="F15" i="6"/>
  <c r="L14" i="12" l="1"/>
  <c r="H14"/>
  <c r="D14"/>
  <c r="H13"/>
  <c r="D13"/>
  <c r="I13" i="4"/>
  <c r="F13" i="6"/>
  <c r="L20" i="12"/>
  <c r="H20"/>
  <c r="D20"/>
  <c r="E18" i="5"/>
  <c r="F18" s="1"/>
  <c r="G18" s="1"/>
  <c r="E19"/>
  <c r="F19" s="1"/>
  <c r="G19" s="1"/>
  <c r="D18"/>
  <c r="D19"/>
  <c r="I15" i="4"/>
  <c r="I16"/>
  <c r="I18"/>
  <c r="I20"/>
  <c r="E19"/>
  <c r="E20"/>
  <c r="L17" i="12"/>
  <c r="H17"/>
  <c r="D17"/>
  <c r="K15" i="6"/>
  <c r="J16"/>
  <c r="J21" s="1"/>
  <c r="F17"/>
  <c r="M20" i="4" l="1"/>
  <c r="F20" i="6"/>
  <c r="G20" s="1"/>
  <c r="D16" i="5" l="1"/>
  <c r="E16"/>
  <c r="F16" s="1"/>
  <c r="G16" s="1"/>
  <c r="G17" i="6"/>
  <c r="F18"/>
  <c r="G18" s="1"/>
  <c r="D17" i="5"/>
  <c r="E17"/>
  <c r="F17" s="1"/>
  <c r="G17" s="1"/>
  <c r="E18" i="4"/>
  <c r="M18" s="1"/>
  <c r="H16" i="12"/>
  <c r="L11"/>
  <c r="H11"/>
  <c r="D11"/>
  <c r="I12" i="4"/>
  <c r="D16" i="12"/>
  <c r="G12" i="6" l="1"/>
  <c r="G13"/>
  <c r="G14"/>
  <c r="G15"/>
  <c r="F16"/>
  <c r="G16" l="1"/>
  <c r="D15" i="5"/>
  <c r="E15"/>
  <c r="F15" s="1"/>
  <c r="G15" s="1"/>
  <c r="E15" i="4"/>
  <c r="M15" s="1"/>
  <c r="E16"/>
  <c r="M16" s="1"/>
  <c r="F7" i="6"/>
  <c r="G7" s="1"/>
  <c r="H7" i="12"/>
  <c r="D7"/>
  <c r="E6" i="5"/>
  <c r="F6" s="1"/>
  <c r="G6" s="1"/>
  <c r="I7" i="4"/>
  <c r="F6" i="6"/>
  <c r="L6" i="12"/>
  <c r="H6"/>
  <c r="D6"/>
  <c r="G6" i="6" l="1"/>
  <c r="M7" i="4"/>
  <c r="E5" i="5"/>
  <c r="D5"/>
  <c r="I11" i="4"/>
  <c r="I6"/>
  <c r="D11" i="5"/>
  <c r="E11"/>
  <c r="F11" s="1"/>
  <c r="G11" s="1"/>
  <c r="D12"/>
  <c r="E12"/>
  <c r="F12" s="1"/>
  <c r="G12" s="1"/>
  <c r="E13"/>
  <c r="F13" s="1"/>
  <c r="G13" s="1"/>
  <c r="E12" i="4"/>
  <c r="M12" s="1"/>
  <c r="E13"/>
  <c r="M13" s="1"/>
  <c r="E14"/>
  <c r="I14"/>
  <c r="E11"/>
  <c r="I21" l="1"/>
  <c r="M11"/>
  <c r="M14"/>
  <c r="D21"/>
  <c r="M6"/>
  <c r="F5" i="5"/>
  <c r="E10"/>
  <c r="F10" s="1"/>
  <c r="G10" s="1"/>
  <c r="D10"/>
  <c r="F11" i="6"/>
  <c r="F21" s="1"/>
  <c r="K6" i="4"/>
  <c r="K7"/>
  <c r="L7" s="1"/>
  <c r="K9"/>
  <c r="L9" s="1"/>
  <c r="K10"/>
  <c r="L10" s="1"/>
  <c r="K11"/>
  <c r="L11" s="1"/>
  <c r="K12"/>
  <c r="L12" s="1"/>
  <c r="K13"/>
  <c r="L13" s="1"/>
  <c r="K14"/>
  <c r="K15"/>
  <c r="L15" s="1"/>
  <c r="K16"/>
  <c r="L16" s="1"/>
  <c r="K17"/>
  <c r="L17" s="1"/>
  <c r="K18"/>
  <c r="L18" s="1"/>
  <c r="K19"/>
  <c r="L19" s="1"/>
  <c r="K20"/>
  <c r="L20" s="1"/>
  <c r="F20" i="5" l="1"/>
  <c r="G20" s="1"/>
  <c r="H21" i="4"/>
  <c r="M21"/>
  <c r="K21"/>
  <c r="G5" i="5"/>
  <c r="L14" i="4"/>
  <c r="G11" i="6"/>
  <c r="L21" i="4" l="1"/>
</calcChain>
</file>

<file path=xl/sharedStrings.xml><?xml version="1.0" encoding="utf-8"?>
<sst xmlns="http://schemas.openxmlformats.org/spreadsheetml/2006/main" count="524" uniqueCount="249">
  <si>
    <t>المحافظة</t>
  </si>
  <si>
    <t>نينوى</t>
  </si>
  <si>
    <t>كركوك</t>
  </si>
  <si>
    <t>ديالى</t>
  </si>
  <si>
    <t>بابل</t>
  </si>
  <si>
    <t>كربلاء</t>
  </si>
  <si>
    <t>واسط</t>
  </si>
  <si>
    <t>صلاح الدين</t>
  </si>
  <si>
    <t>النجف</t>
  </si>
  <si>
    <t>القادسية</t>
  </si>
  <si>
    <t>المثنى</t>
  </si>
  <si>
    <t>ذي قار</t>
  </si>
  <si>
    <t>ميسان</t>
  </si>
  <si>
    <t>البصرة</t>
  </si>
  <si>
    <t>المجموع</t>
  </si>
  <si>
    <t>عدد السكان الكلي *</t>
  </si>
  <si>
    <t>الأنبار</t>
  </si>
  <si>
    <t xml:space="preserve"> الحاصلة على الموافقة البيئية</t>
  </si>
  <si>
    <t xml:space="preserve"> غير الحاصلة على الموافقة البيئية</t>
  </si>
  <si>
    <t>السكراب (طن/سنة)</t>
  </si>
  <si>
    <t>داخل التصميم</t>
  </si>
  <si>
    <t>خارج التصميم</t>
  </si>
  <si>
    <t>عدد المحافظات</t>
  </si>
  <si>
    <t xml:space="preserve">نسبة السكان المخدومين بخدمة جمع النفايات </t>
  </si>
  <si>
    <t>الحضر</t>
  </si>
  <si>
    <t>عدد السكان المخدومين</t>
  </si>
  <si>
    <t>العراق</t>
  </si>
  <si>
    <t>عدد السكان *</t>
  </si>
  <si>
    <t>عدد المؤسسات البلدية</t>
  </si>
  <si>
    <t>قسم إحصاءات البيئة - الجهاز المركزي للإحصاء/ العراق</t>
  </si>
  <si>
    <t xml:space="preserve">الأنبار </t>
  </si>
  <si>
    <t xml:space="preserve">جدول (3-1) </t>
  </si>
  <si>
    <t xml:space="preserve">جدول (3-2) </t>
  </si>
  <si>
    <t>النسبة المئوية</t>
  </si>
  <si>
    <t>الريف</t>
  </si>
  <si>
    <t xml:space="preserve">صلاح الدين </t>
  </si>
  <si>
    <t>أمانة بغداد</t>
  </si>
  <si>
    <t>أطراف بغداد</t>
  </si>
  <si>
    <t xml:space="preserve">كربلاء </t>
  </si>
  <si>
    <t>النفايات الإعتيادية (طن/سنة)</t>
  </si>
  <si>
    <t>الأنقاض (مخلفات الهدم والبناء) (طن/سنة)</t>
  </si>
  <si>
    <t>ملاحظة : المخلفات المرفوعة تشمل (النفايات الإعتيادية + الأنقاض وتضم مخلفات الهدم والبناء + السكراب)</t>
  </si>
  <si>
    <t xml:space="preserve">جدول (3-4) </t>
  </si>
  <si>
    <t>المؤسسات الصحية</t>
  </si>
  <si>
    <t>المؤسسات الصناعية</t>
  </si>
  <si>
    <t>المجازر</t>
  </si>
  <si>
    <t>المؤسسات الزراعية</t>
  </si>
  <si>
    <t>اخرى</t>
  </si>
  <si>
    <t>عدد المحطات التحويلية النظامية</t>
  </si>
  <si>
    <t>عدد المحطات التحويلية غير النظامية (مواقع التجميع المؤقت)</t>
  </si>
  <si>
    <t>عدد مواقع طمر النفايات</t>
  </si>
  <si>
    <t>المخلفات المرفوعة</t>
  </si>
  <si>
    <t>كمية النفايات الإعتيادية المرفوعة (طن/ سنة)</t>
  </si>
  <si>
    <t>كمية النفايات الإعتيادية المرفوعة (طن/ يوم)</t>
  </si>
  <si>
    <t>مصادر النفايات الخطرة</t>
  </si>
  <si>
    <t>ت</t>
  </si>
  <si>
    <t>الطمر في المواقع الحاصلة على الموافقة البيئية</t>
  </si>
  <si>
    <t>الطمر في المواقع غير الحاصلة على الموافقة البيئية</t>
  </si>
  <si>
    <t>الرمي في ساحات فارغة</t>
  </si>
  <si>
    <t>تحويلها الى سماد</t>
  </si>
  <si>
    <t xml:space="preserve">جدول (3-5) </t>
  </si>
  <si>
    <t xml:space="preserve">جدول (3-6) </t>
  </si>
  <si>
    <t>التجميع في مواقع التجميع المؤقت</t>
  </si>
  <si>
    <t>الطمر في المواقع المخصصة للطمر الصحي</t>
  </si>
  <si>
    <t>الرمي في الأنهر والمبازل</t>
  </si>
  <si>
    <t>جدول (3-9)</t>
  </si>
  <si>
    <t xml:space="preserve">النفايات الخطرة </t>
  </si>
  <si>
    <t xml:space="preserve"> عدد مواقع طمر النفايات الحاصلة على الموافقة البيئية نسبة للتصميم الأساس للبلدية</t>
  </si>
  <si>
    <t xml:space="preserve"> عدد مواقع طمر النفايات غير الحاصلة على الموافقة البيئية نسبة للتصميم الأساس للبلدية</t>
  </si>
  <si>
    <t>اسماء المحافظات</t>
  </si>
  <si>
    <t>مجموع كمية المخلفات المرفوعة (طن/سنة)</t>
  </si>
  <si>
    <t>مجموع كمية المخلفات المرفوعة (طن/يوم)</t>
  </si>
  <si>
    <t>مجموع كمية النفايات الخطرة المرفوعة (كغم/يوم)</t>
  </si>
  <si>
    <t>الحرق</t>
  </si>
  <si>
    <t>البيع</t>
  </si>
  <si>
    <t>للمحطات التحويلية النظامية</t>
  </si>
  <si>
    <t>للمحطات التحويلية غير النظامية (مواقع التجميع المؤقت)</t>
  </si>
  <si>
    <t>لمواقع طمر النفايات الحاصلة على الموافقة البيئية</t>
  </si>
  <si>
    <t>لمواقع طمر النفايات غير الحاصلة على الموافقة البيئية</t>
  </si>
  <si>
    <t xml:space="preserve"> لمواقع الرمي العشوائي للنفايات</t>
  </si>
  <si>
    <t xml:space="preserve">المشاكل التي يعاني منها قطاع الخدمات البلدية </t>
  </si>
  <si>
    <t xml:space="preserve">القادسية </t>
  </si>
  <si>
    <t>يوم</t>
  </si>
  <si>
    <t>كركوك **</t>
  </si>
  <si>
    <t>لا يوجد</t>
  </si>
  <si>
    <t xml:space="preserve">أمانة بغداد </t>
  </si>
  <si>
    <t>الكلي</t>
  </si>
  <si>
    <t xml:space="preserve">المثنى </t>
  </si>
  <si>
    <t>معدل كمية النفايات الاعتيادية المرفوعة (كغم/يوم)</t>
  </si>
  <si>
    <t>معدل كمية النفايات الإعتيادية المتولّدة عن كل فرد (كغم/يوم)</t>
  </si>
  <si>
    <t>الإجمالي</t>
  </si>
  <si>
    <t xml:space="preserve">عدد السكان المخدومين بخدمة جمع النفايات </t>
  </si>
  <si>
    <t>جميع المحافظات عدا المثنى</t>
  </si>
  <si>
    <t xml:space="preserve">          2 . أمانة بغداد / دائرة المخلفات الصلبة والبيئة</t>
  </si>
  <si>
    <t>جميع المحافظات</t>
  </si>
  <si>
    <t xml:space="preserve">جميع المحافظات عدا أمانة بغداد </t>
  </si>
  <si>
    <t>عدد المؤسسات البلدية والنسب المئوية للسكان المخدومين بخدمة جمع النفايات حسب البيئة والمحافظة لسنة 2017</t>
  </si>
  <si>
    <t>كمية النفايات الإعتيادية المرفوعة ومعدل كمية النفايات المتولّدة عن كل فرد حسب المحافظة لسنة 2017</t>
  </si>
  <si>
    <t xml:space="preserve"> عدد المحطات التحويلية النظامية وغير النظامية (مواقع التجميع المؤقت) الحاصلة وغير الحاصلة على الموافقة البيئية حسب المحافظة لسنة 2017</t>
  </si>
  <si>
    <t>جدول (3-10)</t>
  </si>
  <si>
    <t xml:space="preserve">جدول (3-7) </t>
  </si>
  <si>
    <t xml:space="preserve">1 .  </t>
  </si>
  <si>
    <t xml:space="preserve">2 .  </t>
  </si>
  <si>
    <t xml:space="preserve">3 .  </t>
  </si>
  <si>
    <t xml:space="preserve">4 .  </t>
  </si>
  <si>
    <t xml:space="preserve">5 .  </t>
  </si>
  <si>
    <t xml:space="preserve">6 .  </t>
  </si>
  <si>
    <t xml:space="preserve">7 .  </t>
  </si>
  <si>
    <t xml:space="preserve">8 .  </t>
  </si>
  <si>
    <t xml:space="preserve">9 .  </t>
  </si>
  <si>
    <t xml:space="preserve">10 .  </t>
  </si>
  <si>
    <t xml:space="preserve">11 .  </t>
  </si>
  <si>
    <t>كمية المخلفات المرفوعة (النفايات الإعتيادية والأنقاض والسكراب) والنفايات الخطرة حسب المحافظة لسنة 2017</t>
  </si>
  <si>
    <t xml:space="preserve">رفع نفايات خطرة </t>
  </si>
  <si>
    <t>اسبوع</t>
  </si>
  <si>
    <t>عدم توفر الآليات المتخصصة في عدد من المؤسسات البلدية في مجال النفايات من حيث (الجمع والنقل).</t>
  </si>
  <si>
    <t>ضعف صيانة الآليات وعدم أدامتها.</t>
  </si>
  <si>
    <t>شحة المواد الاحتياطية اللازمة للأليات العاملة في مجال النفايات.</t>
  </si>
  <si>
    <t>قلة التخصيصات المالية لتنفيذ مشاريع أعمال التنظيفات حيث أن هذه الأعمال ضمن موازنة المحافظة.</t>
  </si>
  <si>
    <t>قلة عدد العاملين المخصص لعدد الآليات لجمع ونقل النفايات.</t>
  </si>
  <si>
    <t>قلة أجور العاملين في مجال النفايات.</t>
  </si>
  <si>
    <t>قلة توفر المستلزمات (الأكياس) المخصصة لجمع النفايات.</t>
  </si>
  <si>
    <t>قلة الوعي البيئي وعدم إلتزام المواطنين بالتوقيتات الزمنية لرفع النفايات الأمر الذي يؤدي إلى تعطيل منظومة الجمع والنقل للنفايات.</t>
  </si>
  <si>
    <t>الرمي العشوائي للنفايات من قبل المواطنين والمحلات التجارية ويتم رميها في المواقع غير المخصصة لها.</t>
  </si>
  <si>
    <t>ضعف الأداء المؤسسي للمحافظات في رصد مبالغ لتنفيذ مشاريع معامل تدوير النفايات ضمن موازنة تنمية الأقاليم.</t>
  </si>
  <si>
    <t>ضعف التنسيق بين الدوائر الساندة التي تعطي الموافقات الأصولية لمشاريع طمر النفايات والمحطات التحويلية.</t>
  </si>
  <si>
    <t>عدم استخدام الأكياس المخصصة لجمع النفايات والموزعة على المواطنين وضعف المعايير المحددة لمتابعة أعمال النظافة.</t>
  </si>
  <si>
    <t>صعوبة تغطية المحطات التحويلية النموذجية لكافة المؤسسات البلدية ومشاكل الطمر العشوائي للنفايات وعدم كفاية المتوفر منها لتغطية الحاجة الفعلية للكميات المفرزة يومياً.</t>
  </si>
  <si>
    <t>قلة الدراسات والبحوث المتعلقة بقطاع خدمات النظافة لوضع آلية سليمة لإدارة النفايات وضعف القطاع الخاص المحلي المتخصص بهذا المجال فضلاً عن ضعف اشتراك القطاع المتخصص من الشركات العالمية المتخصصة بهذا المجال.</t>
  </si>
  <si>
    <t>عدم وجود منظومة فرز للنفايات من المصدر وقلة استخدام الأكياس من قبل المواطنين وعدم الاستفادة منها في جمع النفايات.</t>
  </si>
  <si>
    <t>مجانية خدمات النظافة للمناطق السكنية وما يرافقها من عدم أكتراث متلقي الخدمة وضعف الأدراك بتأثير الأستجابة السلبية للمواطن وأنعدام التعاون بين مقدم الخدمة ومتلقيها.</t>
  </si>
  <si>
    <t>سعة الرقعة الجغرافية للمدن وأمتدادها الأفقي وماينتج عنه من الأفراز الكبير من النفايات التي لا تتناسب مع ما موجود من جهد آلي وبشري (ذاتي ومؤجر) لكافة المؤسسات البلدية لتغطية الخدمات المطلوبة.</t>
  </si>
  <si>
    <t>أنتشار التجمعات السكنية العشوائية المتجاوزة على الأستعمال الزراعي مما يؤثر وبصورة بارزة على مستوى تقديم الخدمات المقدمة ومنها خدمات النظافة وكثرة التجاوزات على الأراضي المخصصة للخدمات العامة (كالمدارس، المراكز الصحية، المستشفيات، المتنزهات وغيرها من الخدمات) وبالتالي تقليص المساحات المخصصة لهذه الفعاليات الحيوية.</t>
  </si>
  <si>
    <t>قلة الحاويات المخصصة لجمع النفايات وعدم وجود حاويات متخصصة حديثة لتضررها نتيجة الأستعمال وتأخر تعويض المتضرر منها.</t>
  </si>
  <si>
    <t xml:space="preserve">القادسية ، المثنى </t>
  </si>
  <si>
    <t>القادسية،المثنى ، ديالى</t>
  </si>
  <si>
    <t>ديالى، القادسية</t>
  </si>
  <si>
    <t xml:space="preserve">12 .  </t>
  </si>
  <si>
    <t xml:space="preserve">13 .  </t>
  </si>
  <si>
    <t xml:space="preserve">14 .  </t>
  </si>
  <si>
    <t xml:space="preserve">15 .  </t>
  </si>
  <si>
    <t xml:space="preserve">16 .  </t>
  </si>
  <si>
    <t xml:space="preserve">17 .  </t>
  </si>
  <si>
    <t xml:space="preserve">18 .  </t>
  </si>
  <si>
    <t xml:space="preserve">19 .  </t>
  </si>
  <si>
    <t xml:space="preserve">20 .  </t>
  </si>
  <si>
    <t xml:space="preserve">21 .  </t>
  </si>
  <si>
    <t>كركوك الحضر سكان 7 نواحي</t>
  </si>
  <si>
    <t>كركوك الريف سكان 7 نواحي</t>
  </si>
  <si>
    <t>كركوك الكلي سكان 7 نواحي</t>
  </si>
  <si>
    <t>نينوى، أمانة بغداد، كركوك، واسط، ذي قار</t>
  </si>
  <si>
    <t xml:space="preserve">جدول (3-3) </t>
  </si>
  <si>
    <t xml:space="preserve">النفايات الإعتيادية </t>
  </si>
  <si>
    <t xml:space="preserve">الأنقاض (مخلفات الهدم والبناء) </t>
  </si>
  <si>
    <t xml:space="preserve">السكراب </t>
  </si>
  <si>
    <t xml:space="preserve">ديالى، القادسية ،المثنى </t>
  </si>
  <si>
    <t>السنوات</t>
  </si>
  <si>
    <t>نسبة السكان المخدومين بخدمة جمع النفايات</t>
  </si>
  <si>
    <t>..</t>
  </si>
  <si>
    <t>ملاحظات :</t>
  </si>
  <si>
    <t>العدد الكلّي</t>
  </si>
  <si>
    <t>نينوى، ديالى، الأنبار، أطراف بغداد، بابل، صلاح الدين، القادسية، المثنى</t>
  </si>
  <si>
    <t>عدد معامل الفرز والتدوير حسب الحالة العملية</t>
  </si>
  <si>
    <t xml:space="preserve">العاملة </t>
  </si>
  <si>
    <t>المتوقفة</t>
  </si>
  <si>
    <t>الكمية المعاد تدويرها (طن/يوم)</t>
  </si>
  <si>
    <t>قيد الإنشاء</t>
  </si>
  <si>
    <t>معمل في جانب الكرخ ومعمل في جانب الرصافة</t>
  </si>
  <si>
    <t>الموقع</t>
  </si>
  <si>
    <t>الأنبار **</t>
  </si>
  <si>
    <t>الأنبار الحضر سكان 15 نواحي</t>
  </si>
  <si>
    <t>الأنبار الريف سكان 15 نواحي</t>
  </si>
  <si>
    <t>الأنبار الكلي سكان 15 نواحي</t>
  </si>
  <si>
    <t>ديالى، الأنبار، أمانة بغداد، أطراف بغداد، كربلاء، صلاح الدين، النجف</t>
  </si>
  <si>
    <t>جميع المحافظات عدا ديالى، الأنبار، أطراف بغداد</t>
  </si>
  <si>
    <t>نينوى، الأنبار، أمانة بغداد، أطراف بغداد، كربلاء، بابل، واسط، صلاح الدين، النجف، القادسية، المثنى، ذي قار، ميسان</t>
  </si>
  <si>
    <t>قلة عدد الآليات (كابسات،.....الخ) في المؤسسات البلدية في مجال النفايات من حيث (الجمع والنقل) وتقادم البعض منها.</t>
  </si>
  <si>
    <t xml:space="preserve">الحضر </t>
  </si>
  <si>
    <t>قضاء المحمودية / ناحية اليوسفية</t>
  </si>
  <si>
    <t>الكمية المعاد تدويرها (طن/ سنة)</t>
  </si>
  <si>
    <t xml:space="preserve">المصدر: 1 . وزارة الاعمار والاسكان والبلديات والأشغال العامة /  مديرية البلديات العامة / قسم البيئة </t>
  </si>
  <si>
    <t>النسبة المئوية للفرز من كمية المخلفات</t>
  </si>
  <si>
    <t>إجمالي</t>
  </si>
  <si>
    <t>عدد المحطات التحويلية</t>
  </si>
  <si>
    <t>النظامية</t>
  </si>
  <si>
    <t>جميع المحافظات عدا أمانة بغداد، أطراف بغداد، كربلاء، صلاح الدين، ذي قار</t>
  </si>
  <si>
    <t>جميع المحافظات عدا أطراف بغداد، كربلاء، صلاح الدين</t>
  </si>
  <si>
    <t xml:space="preserve">جميع المحافظات عدا أمانة بغداد، كربلاء، ميسان، البصرة </t>
  </si>
  <si>
    <t>قضاء الناصرية / مركز القضاء</t>
  </si>
  <si>
    <t>عدد أيام العمل في السنة (يوم)</t>
  </si>
  <si>
    <t xml:space="preserve">جميع المحافظات عدا أمانة بغداد، صلاح الدين، المثنى، البصرة </t>
  </si>
  <si>
    <t xml:space="preserve">جميع المحافظات عدا أمانة بغداد، أطراف بغداد، كربلاء، ذي قار، ميسان، البصرة </t>
  </si>
  <si>
    <t>جميع المحافظات عدا واسط، صلاح الدين، المثنى، ذي قار، ميسان</t>
  </si>
  <si>
    <t>جميع المحافظات عدا ديالى، واسط</t>
  </si>
  <si>
    <t>جميع المحافظات عدا ديالى، أطراف بغداد</t>
  </si>
  <si>
    <t>جميع المحافظات عدا أمانة بغداد، كربلاء، واسط، صلاح الدين</t>
  </si>
  <si>
    <t>أسماء المحافظات</t>
  </si>
  <si>
    <t xml:space="preserve">جدول (3-8) </t>
  </si>
  <si>
    <t>جدول (3-11)</t>
  </si>
  <si>
    <t xml:space="preserve">جدول (3-12) </t>
  </si>
  <si>
    <t xml:space="preserve">تابع/ جدول (3-12) </t>
  </si>
  <si>
    <t xml:space="preserve">جدول (3-13) </t>
  </si>
  <si>
    <t>عدد مواقع الطمر (الحاصلة وغير الحاصلة على الموافقة البيئية)</t>
  </si>
  <si>
    <t xml:space="preserve"> بيانات غير متوفرة ..</t>
  </si>
  <si>
    <t>عدد المحطات التحويلية النظامية وغير النظامية (مواقع التجميع المؤقت)</t>
  </si>
  <si>
    <t>* عدد السكان حسب تقديرات الجهاز المركزي للإحصاء، وبناءاً على ماشهده العراق من حملات قتل وإبادة جماعية مارسها داعش وقوى إرهابية ضد العراقيين والدمار الذي لحق البلاد بسبب الأوضاع الأمنية غير المستقرة التي مر بها البلد، تم إعداد إسقاطات سكانية جديدة بناءاً على فرضيات سكانية تتلائم مع واقع البلد من حيث تخفيض الخصوبة وتوقع العمرعند الولادة</t>
  </si>
  <si>
    <t>ملاحظة 1 : عدد المؤسسات البلدية في محافظة كركوك (7) مؤسسات بلدية فقط بسبب كون (5) نواحي تحت سيطرة المجاميع الإرهابية وناحية (الملتقى) خالية من السكان رغم تحريرها وناحية (يايجي) لا توجد فيها مؤسسة بلدية منفصلة وناحيتي شوان وقرة هنجير (الربيع) لم تتوفر بيانات عنها بسبب كونها من النواحي المتنازع عليها مع السليمانية</t>
  </si>
  <si>
    <t xml:space="preserve">المصدر: 1 . وزارة الاعمار والاسكان والبلديات والأشغال العامة / مديرية بلدية مركز المحافظات / مديريات بلديات المحافظات ومديرية البلديات العامة / قسم البيئة </t>
  </si>
  <si>
    <t xml:space="preserve">           2 . أمانة بغداد / دائرة المخلفات الصلبة والبيئة</t>
  </si>
  <si>
    <t>* تم تضمين كمية السكراب مع كمية الأنقاض في محافظة نينوى</t>
  </si>
  <si>
    <t>التوزيع النسبي للمخلفات المرفوعة</t>
  </si>
  <si>
    <t>كمية المخلفات المرفوعة</t>
  </si>
  <si>
    <t>كمية المخلفات المرفوعة (النفايات الإعتيادية والأنقاض والسكراب) والتوزيع النسبي لها حسب المحافظة لسنة 2017</t>
  </si>
  <si>
    <t>التدوير أو إعادة الإستعمال</t>
  </si>
  <si>
    <t>تحويلها إلى سماد</t>
  </si>
  <si>
    <t>تحويلها إلى طاقة</t>
  </si>
  <si>
    <t xml:space="preserve">أساليب التخلص من النفايات الإعتيادية </t>
  </si>
  <si>
    <t>أساليب التخلص من النفايات الخطرة</t>
  </si>
  <si>
    <t>إعادة التدوير</t>
  </si>
  <si>
    <t>عدد معامل فرز وتدوير النفايات حسب الحالة العملية وعدد أيام العمل والكميات المعاد تدويرها والنسبة المئوية للفرز ومواقعها حسب المحافظة لسنة 2017</t>
  </si>
  <si>
    <t>كمية النفايات الإعتيادية المرفوعة (كغم/سنة)</t>
  </si>
  <si>
    <t>ملاحظة 2 : عدد المؤسسات البلدية في محافظة الأنبار (16) مؤسسات بلدية فقط بسبب كون ناحية (الوليد) خالية لعدم عودة السكان اليها والنواحي (عنة، القائم، العبور، العبيدي وراوة) في طور التحرير وغير خاضعة لسلطة الحكومة المركزية</t>
  </si>
  <si>
    <t>شحة المواد الإحتياطية اللازمة للآليات العاملة في مجال النفايات.</t>
  </si>
  <si>
    <t>عدم إستخدام الأكياس المخصصة لجمع النفايات والموزعة على المواطنين وضعف المعايير المحددة لمتابعة أعمال النظافة.</t>
  </si>
  <si>
    <t>قلة الدراسات والبحوث المتعلقة بقطاع خدمات النظافة لوضع آلية سليمة لإدارة النفايات وضعف القطاع الخاص المحلي المتخصص بهذا المجال فضلاً عن ضعف إشتراك القطاع المتخصص من الشركات العالمية المتخصصة بهذا المجال.</t>
  </si>
  <si>
    <t>عدم وجود منظومة فرز للنفايات من المصدر وقلة إستخدام الأكياس من قبل المواطنين وعدم الإستفادة منها في جمع النفايات.</t>
  </si>
  <si>
    <t>** النسبة المئوية وعدد السكان المخدومين بخدمة جمع النفايات في حضر وريف محافظتي (كركوك والأنبار) تم إحتسابها بعد إستبعاد النواحي غير الخاضعة لسلطة الحكومة المركزية</t>
  </si>
  <si>
    <t>مجموع كمية النفايات الخطرة المرفوعة (كغم/سنة) **</t>
  </si>
  <si>
    <t>** عدد أيام رفع النفايات الخطرة (270) يوم في السنة</t>
  </si>
  <si>
    <t xml:space="preserve">* إن ارتفاع معدل كمية النفايات المتولّدة عن كل فرد في محافظتي (الأنبار وصلاح الدين) بسبب إرتفاع كمية النفايات الإعتيادية المتراكمة خلال المدة السابقة وعودة السكان إلى المناطق المحررة، وفي محافظة القادسية بسبب إن هناك بعض المناطق السكنية تقع في أراضي زراعية وتقوم المؤسسات البلدية بجمع نفاياتها، أما في محافظتي (كربلاء والنجف) بسبب توافد أعداد كبيرة من الزائرين إلى العتبات المقدسة، وبالنسبة لمحافظة ذي قار وأطراف بغداد فيعود السبب ان المؤسسات البلدية تقوم بحملات إضافية لرفع النفايات اسبوعياً من المناطق المشمولة بالخدمة وكذلك رفع النفايات من المناطق الزراعية وايضاً من المناطق للسكان المتجاوزين في مناطق السكن العشوائي </t>
  </si>
  <si>
    <t>النسب المئوية لأساليب التخلص من النفايات الإعتيادية حسب النوع والمحافظة لسنة 2017</t>
  </si>
  <si>
    <t>النسب المئوية لمصادر النفايات الخطرة حسب نوع المصدر والمحافظة لسنة 2017</t>
  </si>
  <si>
    <t>النسب المئوية لأساليب التخلص من النفايات الخطرة حسب النوع والمحافظة لسنة 2017</t>
  </si>
  <si>
    <t>تسليمها إلى جهات رسمية (وزارة الصحة والبيئة ، ...الخ)</t>
  </si>
  <si>
    <t>غير النظامية (مواقع التجميع المؤقت)</t>
  </si>
  <si>
    <t xml:space="preserve"> عدد مواقع طمر النفايات الحاصلة وغير الحاصلة على الموافقة البيئية حسب موقعها نسبة للتصميم الأساس للبلدية والمحافظة لسنة 2017</t>
  </si>
  <si>
    <t>قلة توفر الحاويات المخصصة لجمع النفايات وعدم وجود حاويات متخصصة حديثة لتضررها نتيجة الأستعمال وتأخر تعويض المتضرر منها.</t>
  </si>
  <si>
    <t>مجانية خدمات النظافة للمناطق السكنية وما يرافقها من عدم أكتراث متلقي الخدمة وضعف الإدراك بتأثير الأستجابة السلبية للمواطن وأنعدام التعاون بين مقدم الخدمة ومتلقيها.</t>
  </si>
  <si>
    <t>سعة الرقعة الجغرافية للمدن وأمتدادها الأفقي وما ينتج عنه من الأفراز الكبير من النفايات التي لا تتناسب مع ما موجود من جهد آلي وبشري (ذاتي ومؤجر) لكافة المؤسسات البلدية لتغطية الخدمات المطلوبة.</t>
  </si>
  <si>
    <t xml:space="preserve"> عدد المحطات التحويلية النظامية وغير النظامية (مواقع التجميع المؤقت) ومواقع طمر النفايات الحاصلة وغير الحاصلة على الموافقة البيئية وعدد مواقع الرمي العشوائي للنفايات حسب المحافظة لسنة 2017</t>
  </si>
  <si>
    <t xml:space="preserve">1. بيانات سنة 2010 كل المحافظات بضمنها إقليم كردستان (المسح البيئي في العراق المياه، المجاري، الخدمات البلدية) لسنة 2010 </t>
  </si>
  <si>
    <t>2. بيانات السنوات (2011 ــ 2013) عدا إقليم كردستان</t>
  </si>
  <si>
    <t>3. بيانات سنة 2014 عدا المحافظات (نينوى، الأنبار وصلاح الدين) بسبب تدهور الوضع الأمني فيها وإقليم كردستان</t>
  </si>
  <si>
    <t>4. بيانات سنة 2015 عدا محافظتي (نينوى والأنبار) بسبب تدهور الوضع الأمني فيهما</t>
  </si>
  <si>
    <t>5. بيانات سنة 2016 عدا محافظتي (نينوى والأنبار) بسبب تدهور الوضع الأمني فيهما وإقليم كردستان</t>
  </si>
  <si>
    <t>6. بيانات سنة 2017 عدا إقليم كردستان</t>
  </si>
  <si>
    <t>ملاحظة : إرتفاع كمية الأنقاض في المحافظات (نينوى ، الأنبار وصلاح الدين) بسبب تعرض المحافظات إلى هجمات إرهابية وعمليات عسكرية أدت إلى هدم عدد كبير من المباني والبنى التحتية فيها، أما في محافظة البصرة فيعود السبب إلى رفع الأنقاض من المناطق الصناعية ووجود حملات عديدة لرفع التجاوزات في المحافظة</t>
  </si>
  <si>
    <t>النسب المئوية لأهم المشاكل التي يعاني منها قطاع الخدمات البلدية حسب المحافظة لسنة 2017</t>
  </si>
  <si>
    <t>خلاصة مؤشرات قطاع الخدمات البلدية للسنوات (2010 ــ 2017)</t>
  </si>
</sst>
</file>

<file path=xl/styles.xml><?xml version="1.0" encoding="utf-8"?>
<styleSheet xmlns="http://schemas.openxmlformats.org/spreadsheetml/2006/main">
  <numFmts count="5">
    <numFmt numFmtId="164" formatCode="_-* #,##0.00_-;\-* #,##0.00_-;_-* &quot;-&quot;??_-;_-@_-"/>
    <numFmt numFmtId="165" formatCode="0.0"/>
    <numFmt numFmtId="166" formatCode="#,##0.0"/>
    <numFmt numFmtId="167" formatCode="_-* #,##0_-;\-* #,##0_-;_-* &quot;-&quot;??_-;_-@_-"/>
    <numFmt numFmtId="168" formatCode="_-* #,##0.0_-;\-* #,##0.0_-;_-* &quot;-&quot;??_-;_-@_-"/>
  </numFmts>
  <fonts count="41">
    <font>
      <sz val="11"/>
      <color theme="1"/>
      <name val="Arial"/>
      <family val="2"/>
      <scheme val="minor"/>
    </font>
    <font>
      <b/>
      <sz val="10"/>
      <color indexed="8"/>
      <name val="Times New Roman"/>
      <family val="1"/>
    </font>
    <font>
      <b/>
      <sz val="10"/>
      <color theme="1"/>
      <name val="Times New Roman"/>
      <family val="1"/>
    </font>
    <font>
      <b/>
      <sz val="9"/>
      <color theme="1"/>
      <name val="Arial"/>
      <family val="2"/>
    </font>
    <font>
      <b/>
      <sz val="10"/>
      <color indexed="8"/>
      <name val="Arial"/>
      <family val="2"/>
    </font>
    <font>
      <b/>
      <sz val="9"/>
      <color indexed="8"/>
      <name val="Arial"/>
      <family val="2"/>
    </font>
    <font>
      <b/>
      <sz val="9"/>
      <name val="Arial"/>
      <family val="2"/>
    </font>
    <font>
      <b/>
      <sz val="12"/>
      <color indexed="8"/>
      <name val="Arial"/>
      <family val="2"/>
    </font>
    <font>
      <b/>
      <sz val="12"/>
      <color theme="1"/>
      <name val="Arial"/>
      <family val="2"/>
    </font>
    <font>
      <b/>
      <sz val="10"/>
      <name val="Times New Roman"/>
      <family val="1"/>
    </font>
    <font>
      <b/>
      <sz val="9"/>
      <name val="Times New Roman"/>
      <family val="1"/>
    </font>
    <font>
      <sz val="12"/>
      <color theme="1"/>
      <name val="Arial"/>
      <family val="2"/>
    </font>
    <font>
      <sz val="11"/>
      <color theme="1"/>
      <name val="Arial"/>
      <family val="2"/>
    </font>
    <font>
      <sz val="12"/>
      <color indexed="8"/>
      <name val="Arial"/>
      <family val="2"/>
    </font>
    <font>
      <b/>
      <sz val="10"/>
      <color theme="1"/>
      <name val="Arial"/>
      <family val="2"/>
    </font>
    <font>
      <b/>
      <sz val="10"/>
      <color rgb="FFFF0000"/>
      <name val="Times New Roman"/>
      <family val="1"/>
    </font>
    <font>
      <b/>
      <sz val="12"/>
      <name val="Arial"/>
      <family val="2"/>
    </font>
    <font>
      <sz val="11"/>
      <name val="Arial"/>
      <family val="2"/>
      <scheme val="minor"/>
    </font>
    <font>
      <sz val="12"/>
      <color theme="1"/>
      <name val="Arial"/>
      <family val="2"/>
      <scheme val="minor"/>
    </font>
    <font>
      <sz val="11"/>
      <color indexed="8"/>
      <name val="Arial"/>
      <family val="2"/>
    </font>
    <font>
      <b/>
      <sz val="11"/>
      <color theme="1"/>
      <name val="Arial"/>
      <family val="2"/>
    </font>
    <font>
      <sz val="10"/>
      <name val="Arial"/>
      <family val="2"/>
    </font>
    <font>
      <sz val="9"/>
      <color indexed="8"/>
      <name val="Arial"/>
      <family val="2"/>
    </font>
    <font>
      <b/>
      <sz val="11"/>
      <color theme="1"/>
      <name val="Arial"/>
      <family val="2"/>
      <scheme val="minor"/>
    </font>
    <font>
      <b/>
      <sz val="12"/>
      <color theme="1"/>
      <name val="Arial"/>
      <family val="2"/>
      <scheme val="minor"/>
    </font>
    <font>
      <b/>
      <sz val="10"/>
      <color rgb="FFFF0000"/>
      <name val="Arial"/>
      <family val="2"/>
    </font>
    <font>
      <b/>
      <sz val="10"/>
      <name val="Arial"/>
      <family val="2"/>
    </font>
    <font>
      <b/>
      <sz val="11"/>
      <color theme="1"/>
      <name val="Times New Roman"/>
      <family val="1"/>
      <scheme val="major"/>
    </font>
    <font>
      <b/>
      <sz val="9"/>
      <color rgb="FFFF0000"/>
      <name val="Arial"/>
      <family val="2"/>
    </font>
    <font>
      <sz val="12"/>
      <name val="Arial"/>
      <family val="2"/>
    </font>
    <font>
      <b/>
      <sz val="14"/>
      <color theme="1"/>
      <name val="Arial"/>
      <family val="2"/>
      <scheme val="minor"/>
    </font>
    <font>
      <b/>
      <sz val="16"/>
      <name val="Arial"/>
      <family val="2"/>
      <scheme val="minor"/>
    </font>
    <font>
      <b/>
      <sz val="10"/>
      <color theme="1"/>
      <name val="Times New Roman"/>
      <family val="1"/>
      <scheme val="major"/>
    </font>
    <font>
      <b/>
      <sz val="10"/>
      <color indexed="8"/>
      <name val="Times New Roman"/>
      <family val="1"/>
      <scheme val="major"/>
    </font>
    <font>
      <b/>
      <sz val="10"/>
      <name val="Times New Roman"/>
      <family val="1"/>
      <scheme val="major"/>
    </font>
    <font>
      <sz val="11"/>
      <color theme="1"/>
      <name val="Times New Roman"/>
      <family val="1"/>
      <scheme val="major"/>
    </font>
    <font>
      <b/>
      <sz val="10"/>
      <name val="Arial"/>
      <family val="2"/>
      <scheme val="minor"/>
    </font>
    <font>
      <b/>
      <sz val="11"/>
      <color indexed="8"/>
      <name val="Arial"/>
      <family val="2"/>
    </font>
    <font>
      <b/>
      <sz val="9"/>
      <color indexed="8"/>
      <name val="Arial"/>
      <family val="2"/>
      <scheme val="minor"/>
    </font>
    <font>
      <b/>
      <sz val="9"/>
      <color rgb="FFFF0000"/>
      <name val="Times New Roman"/>
      <family val="1"/>
    </font>
    <font>
      <sz val="11"/>
      <color theme="1"/>
      <name val="Arial"/>
      <family val="2"/>
      <scheme val="minor"/>
    </font>
  </fonts>
  <fills count="6">
    <fill>
      <patternFill patternType="none"/>
    </fill>
    <fill>
      <patternFill patternType="gray125"/>
    </fill>
    <fill>
      <patternFill patternType="solid">
        <fgColor theme="0"/>
        <bgColor indexed="64"/>
      </patternFill>
    </fill>
    <fill>
      <patternFill patternType="solid">
        <fgColor theme="8" tint="-0.249977111117893"/>
        <bgColor indexed="64"/>
      </patternFill>
    </fill>
    <fill>
      <patternFill patternType="solid">
        <fgColor theme="8" tint="0.59999389629810485"/>
        <bgColor indexed="64"/>
      </patternFill>
    </fill>
    <fill>
      <patternFill patternType="solid">
        <fgColor rgb="FF92D050"/>
        <bgColor indexed="64"/>
      </patternFill>
    </fill>
  </fills>
  <borders count="35">
    <border>
      <left/>
      <right/>
      <top/>
      <bottom/>
      <diagonal/>
    </border>
    <border>
      <left/>
      <right/>
      <top/>
      <bottom style="double">
        <color indexed="64"/>
      </bottom>
      <diagonal/>
    </border>
    <border>
      <left/>
      <right/>
      <top style="hair">
        <color indexed="64"/>
      </top>
      <bottom style="hair">
        <color indexed="64"/>
      </bottom>
      <diagonal/>
    </border>
    <border>
      <left/>
      <right/>
      <top style="hair">
        <color indexed="64"/>
      </top>
      <bottom/>
      <diagonal/>
    </border>
    <border>
      <left/>
      <right/>
      <top style="double">
        <color indexed="64"/>
      </top>
      <bottom style="thin">
        <color indexed="64"/>
      </bottom>
      <diagonal/>
    </border>
    <border>
      <left/>
      <right/>
      <top style="thin">
        <color auto="1"/>
      </top>
      <bottom/>
      <diagonal/>
    </border>
    <border>
      <left/>
      <right/>
      <top/>
      <bottom style="thin">
        <color auto="1"/>
      </bottom>
      <diagonal/>
    </border>
    <border>
      <left/>
      <right/>
      <top style="double">
        <color indexed="64"/>
      </top>
      <bottom/>
      <diagonal/>
    </border>
    <border>
      <left/>
      <right/>
      <top style="hair">
        <color indexed="64"/>
      </top>
      <bottom style="thin">
        <color indexed="64"/>
      </bottom>
      <diagonal/>
    </border>
    <border>
      <left/>
      <right/>
      <top style="hair">
        <color indexed="64"/>
      </top>
      <bottom style="double">
        <color indexed="64"/>
      </bottom>
      <diagonal/>
    </border>
    <border>
      <left/>
      <right/>
      <top/>
      <bottom style="hair">
        <color indexed="64"/>
      </bottom>
      <diagonal/>
    </border>
    <border>
      <left/>
      <right/>
      <top style="double">
        <color indexed="64"/>
      </top>
      <bottom style="hair">
        <color indexed="64"/>
      </bottom>
      <diagonal/>
    </border>
    <border>
      <left/>
      <right/>
      <top style="double">
        <color indexed="64"/>
      </top>
      <bottom style="double">
        <color indexed="64"/>
      </bottom>
      <diagonal/>
    </border>
    <border>
      <left style="thick">
        <color indexed="8"/>
      </left>
      <right/>
      <top/>
      <bottom/>
      <diagonal/>
    </border>
    <border>
      <left style="thick">
        <color indexed="8"/>
      </left>
      <right/>
      <top/>
      <bottom style="thick">
        <color indexed="8"/>
      </bottom>
      <diagonal/>
    </border>
    <border>
      <left/>
      <right/>
      <top style="thin">
        <color indexed="64"/>
      </top>
      <bottom style="hair">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11">
    <xf numFmtId="0" fontId="0" fillId="0" borderId="0"/>
    <xf numFmtId="0" fontId="11" fillId="0" borderId="0"/>
    <xf numFmtId="0" fontId="12" fillId="0" borderId="0"/>
    <xf numFmtId="0" fontId="12" fillId="0" borderId="0"/>
    <xf numFmtId="0" fontId="11" fillId="0" borderId="0"/>
    <xf numFmtId="0" fontId="11" fillId="0" borderId="0"/>
    <xf numFmtId="0" fontId="11" fillId="0" borderId="0"/>
    <xf numFmtId="9" fontId="13" fillId="0" borderId="0" applyFont="0" applyFill="0" applyBorder="0" applyAlignment="0" applyProtection="0"/>
    <xf numFmtId="0" fontId="18" fillId="0" borderId="0"/>
    <xf numFmtId="0" fontId="21" fillId="0" borderId="0"/>
    <xf numFmtId="164" fontId="40" fillId="0" borderId="0" applyFont="0" applyFill="0" applyBorder="0" applyAlignment="0" applyProtection="0"/>
  </cellStyleXfs>
  <cellXfs count="288">
    <xf numFmtId="0" fontId="0" fillId="0" borderId="0" xfId="0"/>
    <xf numFmtId="0" fontId="0" fillId="0" borderId="0" xfId="0"/>
    <xf numFmtId="0" fontId="1" fillId="2" borderId="0" xfId="0" applyFont="1" applyFill="1" applyBorder="1" applyAlignment="1">
      <alignment horizontal="center" vertical="center" wrapText="1"/>
    </xf>
    <xf numFmtId="0" fontId="4" fillId="2" borderId="2" xfId="0" applyFont="1" applyFill="1" applyBorder="1" applyAlignment="1">
      <alignment horizontal="right" vertical="center" wrapText="1"/>
    </xf>
    <xf numFmtId="0" fontId="4" fillId="0" borderId="2" xfId="0" applyFont="1" applyBorder="1" applyAlignment="1">
      <alignment horizontal="right" vertical="center" wrapText="1"/>
    </xf>
    <xf numFmtId="0" fontId="4" fillId="0" borderId="3" xfId="0" applyFont="1" applyBorder="1" applyAlignment="1">
      <alignment horizontal="right" vertical="center" wrapText="1"/>
    </xf>
    <xf numFmtId="0" fontId="0" fillId="2" borderId="0" xfId="0" applyFill="1"/>
    <xf numFmtId="0" fontId="7" fillId="0" borderId="0" xfId="1" applyFont="1" applyAlignment="1">
      <alignment vertical="center" wrapText="1"/>
    </xf>
    <xf numFmtId="0" fontId="14" fillId="0" borderId="0" xfId="1" applyFont="1" applyBorder="1" applyAlignment="1">
      <alignment horizontal="right" vertical="center" wrapText="1"/>
    </xf>
    <xf numFmtId="0" fontId="14" fillId="0" borderId="0" xfId="1" applyFont="1" applyBorder="1" applyAlignment="1">
      <alignment horizontal="left" vertical="center" wrapText="1"/>
    </xf>
    <xf numFmtId="0" fontId="11" fillId="0" borderId="0" xfId="1" applyFont="1"/>
    <xf numFmtId="0" fontId="11" fillId="0" borderId="0" xfId="1" applyFont="1" applyAlignment="1">
      <alignment horizontal="left"/>
    </xf>
    <xf numFmtId="3" fontId="1" fillId="2" borderId="0" xfId="0" applyNumberFormat="1" applyFont="1" applyFill="1" applyBorder="1" applyAlignment="1">
      <alignment vertical="center" wrapText="1"/>
    </xf>
    <xf numFmtId="0" fontId="7" fillId="0" borderId="1" xfId="0" applyFont="1" applyBorder="1" applyAlignment="1">
      <alignment vertical="center" wrapText="1"/>
    </xf>
    <xf numFmtId="0" fontId="8" fillId="0" borderId="1" xfId="0" applyFont="1" applyBorder="1" applyAlignment="1">
      <alignment vertical="center" wrapText="1"/>
    </xf>
    <xf numFmtId="0" fontId="4" fillId="0" borderId="2" xfId="0" applyFont="1" applyFill="1" applyBorder="1" applyAlignment="1">
      <alignment horizontal="right" vertical="center" wrapText="1"/>
    </xf>
    <xf numFmtId="0" fontId="4" fillId="3" borderId="4" xfId="0" applyFont="1" applyFill="1" applyBorder="1" applyAlignment="1">
      <alignment horizontal="right" vertical="center" wrapText="1"/>
    </xf>
    <xf numFmtId="0" fontId="14" fillId="3" borderId="7" xfId="1" applyFont="1" applyFill="1" applyBorder="1" applyAlignment="1">
      <alignment horizontal="right" vertical="center" wrapText="1"/>
    </xf>
    <xf numFmtId="0" fontId="5" fillId="4" borderId="8" xfId="0" applyFont="1" applyFill="1" applyBorder="1" applyAlignment="1">
      <alignment horizontal="right" vertical="center" wrapText="1"/>
    </xf>
    <xf numFmtId="0" fontId="8" fillId="0" borderId="0" xfId="0" applyFont="1" applyBorder="1" applyAlignment="1">
      <alignment vertical="center" wrapText="1"/>
    </xf>
    <xf numFmtId="0" fontId="4" fillId="4" borderId="12" xfId="0" applyFont="1" applyFill="1" applyBorder="1" applyAlignment="1">
      <alignment horizontal="right" vertical="center" wrapText="1"/>
    </xf>
    <xf numFmtId="0" fontId="4" fillId="4" borderId="8" xfId="0" applyFont="1" applyFill="1" applyBorder="1" applyAlignment="1">
      <alignment horizontal="right" vertical="center" wrapText="1"/>
    </xf>
    <xf numFmtId="0" fontId="4" fillId="0" borderId="10" xfId="0" applyFont="1" applyBorder="1" applyAlignment="1">
      <alignment horizontal="right" vertical="center" wrapText="1"/>
    </xf>
    <xf numFmtId="1" fontId="1" fillId="2" borderId="0" xfId="0" applyNumberFormat="1" applyFont="1" applyFill="1" applyBorder="1" applyAlignment="1">
      <alignment vertical="center" wrapText="1"/>
    </xf>
    <xf numFmtId="0" fontId="6" fillId="0" borderId="0" xfId="0" applyFont="1" applyBorder="1" applyAlignment="1">
      <alignment horizontal="right" vertical="center" wrapText="1" readingOrder="2"/>
    </xf>
    <xf numFmtId="166" fontId="15" fillId="2" borderId="0" xfId="0" applyNumberFormat="1" applyFont="1" applyFill="1" applyBorder="1" applyAlignment="1">
      <alignment vertical="center" wrapText="1"/>
    </xf>
    <xf numFmtId="0" fontId="16" fillId="0" borderId="1" xfId="0" applyFont="1" applyBorder="1" applyAlignment="1">
      <alignment vertical="center" wrapText="1"/>
    </xf>
    <xf numFmtId="0" fontId="6" fillId="0" borderId="0" xfId="0" applyFont="1" applyBorder="1" applyAlignment="1">
      <alignment horizontal="right" vertical="center" readingOrder="2"/>
    </xf>
    <xf numFmtId="0" fontId="17" fillId="0" borderId="0" xfId="0" applyFont="1"/>
    <xf numFmtId="166" fontId="17" fillId="0" borderId="0" xfId="0" applyNumberFormat="1" applyFont="1"/>
    <xf numFmtId="0" fontId="5" fillId="0" borderId="0" xfId="0" applyFont="1" applyBorder="1" applyAlignment="1">
      <alignment horizontal="right" vertical="center" wrapText="1" readingOrder="2"/>
    </xf>
    <xf numFmtId="0" fontId="14" fillId="3" borderId="4" xfId="1" applyFont="1" applyFill="1" applyBorder="1" applyAlignment="1">
      <alignment horizontal="right" vertical="center" wrapText="1"/>
    </xf>
    <xf numFmtId="0" fontId="5" fillId="0" borderId="0" xfId="0" applyFont="1" applyBorder="1" applyAlignment="1">
      <alignment horizontal="right" vertical="center" wrapText="1" readingOrder="2"/>
    </xf>
    <xf numFmtId="0" fontId="5" fillId="2" borderId="0" xfId="0" applyFont="1" applyFill="1" applyBorder="1" applyAlignment="1">
      <alignment horizontal="right" vertical="center" wrapText="1"/>
    </xf>
    <xf numFmtId="0" fontId="19" fillId="0" borderId="0" xfId="1" applyFont="1" applyAlignment="1">
      <alignment horizontal="center" vertical="center" wrapText="1"/>
    </xf>
    <xf numFmtId="0" fontId="19" fillId="2" borderId="0" xfId="1" applyFont="1" applyFill="1" applyAlignment="1">
      <alignment horizontal="center" vertical="center" wrapText="1"/>
    </xf>
    <xf numFmtId="0" fontId="22" fillId="0" borderId="13" xfId="9" applyFont="1" applyBorder="1" applyAlignment="1">
      <alignment vertical="top" wrapText="1"/>
    </xf>
    <xf numFmtId="0" fontId="21" fillId="0" borderId="0" xfId="9"/>
    <xf numFmtId="0" fontId="22" fillId="0" borderId="14" xfId="9" applyFont="1" applyBorder="1" applyAlignment="1">
      <alignment vertical="top" wrapText="1"/>
    </xf>
    <xf numFmtId="0" fontId="5" fillId="4" borderId="8" xfId="0" applyFont="1" applyFill="1" applyBorder="1" applyAlignment="1">
      <alignment vertical="center" wrapText="1"/>
    </xf>
    <xf numFmtId="0" fontId="14" fillId="2" borderId="0" xfId="1" applyFont="1" applyFill="1" applyBorder="1" applyAlignment="1">
      <alignment horizontal="right" vertical="center" wrapText="1"/>
    </xf>
    <xf numFmtId="0" fontId="10" fillId="0" borderId="5" xfId="0" applyFont="1" applyBorder="1" applyAlignment="1">
      <alignment vertical="center" wrapText="1"/>
    </xf>
    <xf numFmtId="0" fontId="4" fillId="2" borderId="0" xfId="1" applyFont="1" applyFill="1" applyBorder="1" applyAlignment="1">
      <alignment horizontal="right" vertical="center" wrapText="1"/>
    </xf>
    <xf numFmtId="0" fontId="14" fillId="2" borderId="2" xfId="1" applyFont="1" applyFill="1" applyBorder="1" applyAlignment="1">
      <alignment horizontal="right" vertical="center" wrapText="1"/>
    </xf>
    <xf numFmtId="0" fontId="14" fillId="2" borderId="9" xfId="1" applyFont="1" applyFill="1" applyBorder="1" applyAlignment="1">
      <alignment horizontal="right" vertical="center" wrapText="1"/>
    </xf>
    <xf numFmtId="0" fontId="14" fillId="3" borderId="4" xfId="1" applyFont="1" applyFill="1" applyBorder="1" applyAlignment="1">
      <alignment horizontal="right" vertical="center" wrapText="1"/>
    </xf>
    <xf numFmtId="0" fontId="14" fillId="2" borderId="5" xfId="1" applyFont="1" applyFill="1" applyBorder="1" applyAlignment="1">
      <alignment horizontal="right" vertical="center" wrapText="1"/>
    </xf>
    <xf numFmtId="0" fontId="14" fillId="2" borderId="2" xfId="1" applyFont="1" applyFill="1" applyBorder="1" applyAlignment="1">
      <alignment horizontal="right" vertical="center" wrapText="1"/>
    </xf>
    <xf numFmtId="0" fontId="14" fillId="3" borderId="4" xfId="1" applyFont="1" applyFill="1" applyBorder="1" applyAlignment="1">
      <alignment horizontal="right" vertical="center" wrapText="1"/>
    </xf>
    <xf numFmtId="0" fontId="14" fillId="2" borderId="5" xfId="1" applyFont="1" applyFill="1" applyBorder="1" applyAlignment="1">
      <alignment horizontal="right" vertical="center" wrapText="1"/>
    </xf>
    <xf numFmtId="0" fontId="14" fillId="2" borderId="9" xfId="1" applyFont="1" applyFill="1" applyBorder="1" applyAlignment="1">
      <alignment horizontal="right" vertical="center" wrapText="1"/>
    </xf>
    <xf numFmtId="0" fontId="14" fillId="3" borderId="4" xfId="1" applyFont="1" applyFill="1" applyBorder="1" applyAlignment="1">
      <alignment horizontal="center" vertical="center" wrapText="1"/>
    </xf>
    <xf numFmtId="0" fontId="20" fillId="0" borderId="1" xfId="8" applyFont="1" applyBorder="1" applyAlignment="1">
      <alignment vertical="center" wrapText="1"/>
    </xf>
    <xf numFmtId="0" fontId="2" fillId="2" borderId="0" xfId="1" applyFont="1" applyFill="1" applyBorder="1" applyAlignment="1">
      <alignment horizontal="left" vertical="center" wrapText="1"/>
    </xf>
    <xf numFmtId="165" fontId="2" fillId="2" borderId="0" xfId="1" applyNumberFormat="1" applyFont="1" applyFill="1" applyBorder="1" applyAlignment="1">
      <alignment horizontal="left" vertical="center" wrapText="1"/>
    </xf>
    <xf numFmtId="0" fontId="5" fillId="2" borderId="0" xfId="0" applyFont="1" applyFill="1" applyBorder="1" applyAlignment="1">
      <alignment horizontal="right" vertical="center" wrapText="1"/>
    </xf>
    <xf numFmtId="0" fontId="14" fillId="2" borderId="10" xfId="1" applyFont="1" applyFill="1" applyBorder="1" applyAlignment="1">
      <alignment horizontal="right" vertical="center" wrapText="1"/>
    </xf>
    <xf numFmtId="0" fontId="19" fillId="0" borderId="2" xfId="1" applyFont="1" applyBorder="1" applyAlignment="1">
      <alignment horizontal="center" vertical="center" wrapText="1"/>
    </xf>
    <xf numFmtId="0" fontId="19" fillId="0" borderId="0" xfId="1" applyFont="1" applyBorder="1" applyAlignment="1">
      <alignment horizontal="center" vertical="center" wrapText="1"/>
    </xf>
    <xf numFmtId="0" fontId="14" fillId="3" borderId="4" xfId="1" applyFont="1" applyFill="1" applyBorder="1" applyAlignment="1">
      <alignment horizontal="center" vertical="center" wrapText="1"/>
    </xf>
    <xf numFmtId="0" fontId="7" fillId="0" borderId="0" xfId="1" applyFont="1" applyAlignment="1">
      <alignment horizontal="center" vertical="center" wrapText="1"/>
    </xf>
    <xf numFmtId="0" fontId="14" fillId="2" borderId="2" xfId="1" applyFont="1" applyFill="1" applyBorder="1" applyAlignment="1">
      <alignment horizontal="right" vertical="center" wrapText="1"/>
    </xf>
    <xf numFmtId="0" fontId="5" fillId="0" borderId="0" xfId="0" applyFont="1" applyBorder="1" applyAlignment="1">
      <alignment horizontal="right" vertical="center" wrapText="1" readingOrder="2"/>
    </xf>
    <xf numFmtId="0" fontId="3" fillId="0" borderId="0" xfId="0" applyFont="1" applyBorder="1" applyAlignment="1">
      <alignment horizontal="right" vertical="center" readingOrder="2"/>
    </xf>
    <xf numFmtId="0" fontId="3" fillId="2" borderId="0" xfId="0" applyFont="1" applyFill="1" applyBorder="1" applyAlignment="1">
      <alignment vertical="center"/>
    </xf>
    <xf numFmtId="0" fontId="5" fillId="2" borderId="0" xfId="0" applyFont="1" applyFill="1" applyBorder="1" applyAlignment="1">
      <alignment vertical="center" wrapText="1" readingOrder="2"/>
    </xf>
    <xf numFmtId="0" fontId="5" fillId="2" borderId="0" xfId="0" applyFont="1" applyFill="1" applyBorder="1" applyAlignment="1">
      <alignment horizontal="right" vertical="center" wrapText="1" readingOrder="2"/>
    </xf>
    <xf numFmtId="0" fontId="14" fillId="0" borderId="5" xfId="8" applyFont="1" applyBorder="1" applyAlignment="1">
      <alignment horizontal="right" vertical="center" wrapText="1"/>
    </xf>
    <xf numFmtId="0" fontId="3" fillId="2" borderId="0" xfId="0" applyFont="1" applyFill="1" applyBorder="1" applyAlignment="1">
      <alignment horizontal="right" vertical="center" readingOrder="2"/>
    </xf>
    <xf numFmtId="0" fontId="23" fillId="0" borderId="0" xfId="0" applyFont="1"/>
    <xf numFmtId="0" fontId="23" fillId="0" borderId="19" xfId="0" applyFont="1" applyBorder="1"/>
    <xf numFmtId="0" fontId="24" fillId="0" borderId="0" xfId="0" applyFont="1" applyAlignment="1">
      <alignment horizontal="center"/>
    </xf>
    <xf numFmtId="0" fontId="3" fillId="2" borderId="0" xfId="0" applyFont="1" applyFill="1" applyBorder="1" applyAlignment="1">
      <alignment horizontal="right" vertical="center" readingOrder="2"/>
    </xf>
    <xf numFmtId="0" fontId="3" fillId="2" borderId="0" xfId="0" applyFont="1" applyFill="1" applyBorder="1" applyAlignment="1">
      <alignment vertical="center"/>
    </xf>
    <xf numFmtId="0" fontId="3" fillId="2" borderId="0" xfId="0" applyFont="1" applyFill="1" applyBorder="1" applyAlignment="1">
      <alignment vertical="center"/>
    </xf>
    <xf numFmtId="0" fontId="7" fillId="0" borderId="1" xfId="0" applyFont="1" applyFill="1" applyBorder="1" applyAlignment="1">
      <alignment vertical="center" wrapText="1"/>
    </xf>
    <xf numFmtId="1" fontId="15" fillId="2" borderId="2" xfId="0" applyNumberFormat="1" applyFont="1" applyFill="1" applyBorder="1" applyAlignment="1">
      <alignment horizontal="right" vertical="center" wrapText="1"/>
    </xf>
    <xf numFmtId="1" fontId="15" fillId="2" borderId="2" xfId="0" applyNumberFormat="1" applyFont="1" applyFill="1" applyBorder="1" applyAlignment="1">
      <alignment horizontal="left" vertical="center" wrapText="1"/>
    </xf>
    <xf numFmtId="3" fontId="15" fillId="2" borderId="2" xfId="0" applyNumberFormat="1" applyFont="1" applyFill="1" applyBorder="1" applyAlignment="1">
      <alignment horizontal="left" vertical="center" wrapText="1"/>
    </xf>
    <xf numFmtId="1" fontId="15" fillId="2" borderId="3" xfId="0" applyNumberFormat="1" applyFont="1" applyFill="1" applyBorder="1" applyAlignment="1">
      <alignment horizontal="left" vertical="center" wrapText="1"/>
    </xf>
    <xf numFmtId="166" fontId="15" fillId="2" borderId="2" xfId="0" applyNumberFormat="1" applyFont="1" applyFill="1" applyBorder="1" applyAlignment="1">
      <alignment vertical="center" wrapText="1"/>
    </xf>
    <xf numFmtId="166" fontId="15" fillId="2" borderId="2" xfId="0" applyNumberFormat="1" applyFont="1" applyFill="1" applyBorder="1" applyAlignment="1">
      <alignment horizontal="right" vertical="center" wrapText="1"/>
    </xf>
    <xf numFmtId="166" fontId="15" fillId="2" borderId="3" xfId="0" applyNumberFormat="1" applyFont="1" applyFill="1" applyBorder="1" applyAlignment="1">
      <alignment vertical="center" wrapText="1"/>
    </xf>
    <xf numFmtId="0" fontId="25" fillId="2" borderId="2" xfId="1" applyFont="1" applyFill="1" applyBorder="1" applyAlignment="1">
      <alignment horizontal="right" vertical="center" wrapText="1"/>
    </xf>
    <xf numFmtId="0" fontId="25" fillId="2" borderId="10" xfId="1" applyFont="1" applyFill="1" applyBorder="1" applyAlignment="1">
      <alignment horizontal="right" vertical="center" wrapText="1"/>
    </xf>
    <xf numFmtId="0" fontId="25" fillId="2" borderId="9" xfId="1" applyFont="1" applyFill="1" applyBorder="1" applyAlignment="1">
      <alignment horizontal="right" vertical="center" wrapText="1"/>
    </xf>
    <xf numFmtId="0" fontId="15" fillId="2" borderId="0" xfId="1" applyFont="1" applyFill="1" applyBorder="1" applyAlignment="1">
      <alignment horizontal="left" vertical="center" wrapText="1"/>
    </xf>
    <xf numFmtId="165" fontId="15" fillId="2" borderId="0" xfId="1" applyNumberFormat="1" applyFont="1" applyFill="1" applyBorder="1" applyAlignment="1">
      <alignment horizontal="left" vertical="center" wrapText="1"/>
    </xf>
    <xf numFmtId="0" fontId="25" fillId="2" borderId="0" xfId="1" applyFont="1" applyFill="1" applyBorder="1" applyAlignment="1">
      <alignment horizontal="right" vertical="center" wrapText="1"/>
    </xf>
    <xf numFmtId="1" fontId="15" fillId="2" borderId="2" xfId="0" applyNumberFormat="1" applyFont="1" applyFill="1" applyBorder="1" applyAlignment="1">
      <alignment vertical="center" wrapText="1"/>
    </xf>
    <xf numFmtId="0" fontId="26" fillId="0" borderId="2" xfId="0" applyFont="1" applyBorder="1" applyAlignment="1">
      <alignment horizontal="right" vertical="center" wrapText="1"/>
    </xf>
    <xf numFmtId="1" fontId="9" fillId="2" borderId="2" xfId="0" applyNumberFormat="1" applyFont="1" applyFill="1" applyBorder="1" applyAlignment="1">
      <alignment horizontal="left" vertical="center" wrapText="1"/>
    </xf>
    <xf numFmtId="166" fontId="9" fillId="2" borderId="2" xfId="0" applyNumberFormat="1" applyFont="1" applyFill="1" applyBorder="1" applyAlignment="1">
      <alignment vertical="center" wrapText="1"/>
    </xf>
    <xf numFmtId="0" fontId="26" fillId="2" borderId="5" xfId="1" applyFont="1" applyFill="1" applyBorder="1" applyAlignment="1">
      <alignment horizontal="right" vertical="center" wrapText="1"/>
    </xf>
    <xf numFmtId="0" fontId="26" fillId="2" borderId="2" xfId="1" applyFont="1" applyFill="1" applyBorder="1" applyAlignment="1">
      <alignment horizontal="right" vertical="center" wrapText="1"/>
    </xf>
    <xf numFmtId="0" fontId="27" fillId="0" borderId="2" xfId="8" applyFont="1" applyBorder="1" applyAlignment="1">
      <alignment horizontal="center" vertical="center" readingOrder="2"/>
    </xf>
    <xf numFmtId="0" fontId="27" fillId="0" borderId="9" xfId="8" applyFont="1" applyBorder="1" applyAlignment="1">
      <alignment horizontal="center" vertical="center" readingOrder="2"/>
    </xf>
    <xf numFmtId="0" fontId="26" fillId="3" borderId="4" xfId="1" applyFont="1" applyFill="1" applyBorder="1" applyAlignment="1">
      <alignment horizontal="right" vertical="center" wrapText="1"/>
    </xf>
    <xf numFmtId="0" fontId="16" fillId="0" borderId="0" xfId="1" applyFont="1" applyAlignment="1">
      <alignment vertical="center" wrapText="1"/>
    </xf>
    <xf numFmtId="0" fontId="26" fillId="0" borderId="0" xfId="1" applyFont="1" applyBorder="1" applyAlignment="1">
      <alignment horizontal="right" vertical="center" wrapText="1"/>
    </xf>
    <xf numFmtId="0" fontId="29" fillId="0" borderId="0" xfId="1" applyFont="1"/>
    <xf numFmtId="0" fontId="28" fillId="0" borderId="0" xfId="0" applyFont="1" applyBorder="1" applyAlignment="1">
      <alignment horizontal="right" vertical="center" wrapText="1" readingOrder="2"/>
    </xf>
    <xf numFmtId="0" fontId="30" fillId="0" borderId="19" xfId="0" applyFont="1" applyBorder="1" applyAlignment="1">
      <alignment vertical="center"/>
    </xf>
    <xf numFmtId="0" fontId="30" fillId="0" borderId="18" xfId="0" applyFont="1" applyBorder="1" applyAlignment="1">
      <alignment vertical="center"/>
    </xf>
    <xf numFmtId="0" fontId="30" fillId="0" borderId="22" xfId="0" applyFont="1" applyBorder="1" applyAlignment="1">
      <alignment vertical="center"/>
    </xf>
    <xf numFmtId="0" fontId="30" fillId="0" borderId="16" xfId="0" applyFont="1" applyBorder="1" applyAlignment="1">
      <alignment vertical="center"/>
    </xf>
    <xf numFmtId="3" fontId="15" fillId="0" borderId="0" xfId="0" applyNumberFormat="1" applyFont="1" applyBorder="1" applyAlignment="1">
      <alignment horizontal="left" vertical="center" wrapText="1"/>
    </xf>
    <xf numFmtId="165" fontId="15" fillId="2" borderId="0" xfId="0" applyNumberFormat="1" applyFont="1" applyFill="1" applyBorder="1" applyAlignment="1">
      <alignment horizontal="left" vertical="center" wrapText="1"/>
    </xf>
    <xf numFmtId="0" fontId="28" fillId="2" borderId="0" xfId="0" applyFont="1" applyFill="1" applyBorder="1" applyAlignment="1">
      <alignment horizontal="right" vertical="center" readingOrder="2"/>
    </xf>
    <xf numFmtId="0" fontId="28" fillId="0" borderId="0" xfId="0" applyFont="1" applyBorder="1" applyAlignment="1">
      <alignment horizontal="right" vertical="center" readingOrder="2"/>
    </xf>
    <xf numFmtId="0" fontId="26" fillId="2" borderId="5" xfId="1" applyFont="1" applyFill="1" applyBorder="1" applyAlignment="1">
      <alignment horizontal="right" vertical="center" wrapText="1" readingOrder="2"/>
    </xf>
    <xf numFmtId="0" fontId="26" fillId="2" borderId="2" xfId="1" applyFont="1" applyFill="1" applyBorder="1" applyAlignment="1">
      <alignment horizontal="right" vertical="center" wrapText="1" readingOrder="2"/>
    </xf>
    <xf numFmtId="0" fontId="30" fillId="0" borderId="23" xfId="0" applyFont="1" applyBorder="1" applyAlignment="1">
      <alignment vertical="center"/>
    </xf>
    <xf numFmtId="0" fontId="30" fillId="0" borderId="17" xfId="0" applyFont="1" applyBorder="1" applyAlignment="1">
      <alignment vertical="center"/>
    </xf>
    <xf numFmtId="166" fontId="2" fillId="2" borderId="2" xfId="0" applyNumberFormat="1" applyFont="1" applyFill="1" applyBorder="1" applyAlignment="1">
      <alignment vertical="center" wrapText="1"/>
    </xf>
    <xf numFmtId="0" fontId="26" fillId="2" borderId="9" xfId="1" applyFont="1" applyFill="1" applyBorder="1" applyAlignment="1">
      <alignment horizontal="right" vertical="center" wrapText="1" readingOrder="2"/>
    </xf>
    <xf numFmtId="0" fontId="14" fillId="2" borderId="2" xfId="1" applyFont="1" applyFill="1" applyBorder="1" applyAlignment="1">
      <alignment horizontal="right" vertical="center" wrapText="1"/>
    </xf>
    <xf numFmtId="0" fontId="27" fillId="0" borderId="10" xfId="8" applyFont="1" applyBorder="1" applyAlignment="1">
      <alignment horizontal="center" vertical="center" readingOrder="2"/>
    </xf>
    <xf numFmtId="0" fontId="32" fillId="0" borderId="2" xfId="8" applyFont="1" applyBorder="1" applyAlignment="1">
      <alignment horizontal="center" vertical="center" readingOrder="2"/>
    </xf>
    <xf numFmtId="0" fontId="32" fillId="0" borderId="9" xfId="8" applyFont="1" applyBorder="1" applyAlignment="1">
      <alignment horizontal="center" vertical="center" readingOrder="2"/>
    </xf>
    <xf numFmtId="0" fontId="17" fillId="5" borderId="0" xfId="0" applyFont="1" applyFill="1"/>
    <xf numFmtId="0" fontId="26" fillId="2" borderId="10" xfId="1" applyFont="1" applyFill="1" applyBorder="1" applyAlignment="1">
      <alignment horizontal="right" vertical="center" wrapText="1"/>
    </xf>
    <xf numFmtId="0" fontId="4" fillId="2" borderId="7" xfId="0" applyFont="1" applyFill="1" applyBorder="1" applyAlignment="1">
      <alignment horizontal="right" vertical="center" wrapText="1"/>
    </xf>
    <xf numFmtId="1" fontId="15" fillId="2" borderId="7" xfId="0" applyNumberFormat="1" applyFont="1" applyFill="1" applyBorder="1" applyAlignment="1">
      <alignment horizontal="left" vertical="center" wrapText="1"/>
    </xf>
    <xf numFmtId="3" fontId="15" fillId="2" borderId="7" xfId="0" applyNumberFormat="1" applyFont="1" applyFill="1" applyBorder="1" applyAlignment="1">
      <alignment horizontal="left" vertical="center" wrapText="1"/>
    </xf>
    <xf numFmtId="165" fontId="15" fillId="2" borderId="7" xfId="0" applyNumberFormat="1" applyFont="1" applyFill="1" applyBorder="1" applyAlignment="1">
      <alignment horizontal="left" vertical="center" wrapText="1"/>
    </xf>
    <xf numFmtId="0" fontId="3" fillId="2" borderId="0" xfId="0" applyFont="1" applyFill="1" applyBorder="1" applyAlignment="1">
      <alignment horizontal="right" vertical="center" readingOrder="2"/>
    </xf>
    <xf numFmtId="165" fontId="33" fillId="4" borderId="12" xfId="0" applyNumberFormat="1" applyFont="1" applyFill="1" applyBorder="1" applyAlignment="1">
      <alignment horizontal="left" vertical="center" wrapText="1"/>
    </xf>
    <xf numFmtId="165" fontId="4" fillId="0" borderId="2" xfId="0" applyNumberFormat="1" applyFont="1" applyBorder="1" applyAlignment="1">
      <alignment horizontal="right" vertical="center" wrapText="1"/>
    </xf>
    <xf numFmtId="165" fontId="9" fillId="2" borderId="2" xfId="0" applyNumberFormat="1" applyFont="1" applyFill="1" applyBorder="1" applyAlignment="1">
      <alignment horizontal="left" vertical="center" wrapText="1"/>
    </xf>
    <xf numFmtId="165" fontId="4" fillId="0" borderId="2" xfId="0" applyNumberFormat="1" applyFont="1" applyFill="1" applyBorder="1" applyAlignment="1">
      <alignment horizontal="right" vertical="center" wrapText="1"/>
    </xf>
    <xf numFmtId="165" fontId="4" fillId="2" borderId="2" xfId="0" applyNumberFormat="1" applyFont="1" applyFill="1" applyBorder="1" applyAlignment="1">
      <alignment horizontal="right" vertical="center" wrapText="1"/>
    </xf>
    <xf numFmtId="165" fontId="4" fillId="0" borderId="3" xfId="0" applyNumberFormat="1" applyFont="1" applyBorder="1" applyAlignment="1">
      <alignment horizontal="right" vertical="center" wrapText="1"/>
    </xf>
    <xf numFmtId="165" fontId="4" fillId="4" borderId="12" xfId="0" applyNumberFormat="1" applyFont="1" applyFill="1" applyBorder="1" applyAlignment="1">
      <alignment horizontal="right" vertical="center" wrapText="1"/>
    </xf>
    <xf numFmtId="0" fontId="9" fillId="2" borderId="5" xfId="1" applyFont="1" applyFill="1" applyBorder="1" applyAlignment="1">
      <alignment horizontal="left" vertical="center" wrapText="1"/>
    </xf>
    <xf numFmtId="0" fontId="9" fillId="2" borderId="2" xfId="1" applyFont="1" applyFill="1" applyBorder="1" applyAlignment="1">
      <alignment horizontal="left" vertical="center" wrapText="1"/>
    </xf>
    <xf numFmtId="165" fontId="9" fillId="2" borderId="2" xfId="1" applyNumberFormat="1" applyFont="1" applyFill="1" applyBorder="1" applyAlignment="1">
      <alignment horizontal="left" vertical="center" wrapText="1"/>
    </xf>
    <xf numFmtId="165" fontId="9" fillId="2" borderId="5" xfId="1" applyNumberFormat="1" applyFont="1" applyFill="1" applyBorder="1" applyAlignment="1">
      <alignment horizontal="left" vertical="center" wrapText="1"/>
    </xf>
    <xf numFmtId="0" fontId="9" fillId="2" borderId="10" xfId="1" applyFont="1" applyFill="1" applyBorder="1" applyAlignment="1">
      <alignment horizontal="left" vertical="center" wrapText="1"/>
    </xf>
    <xf numFmtId="0" fontId="9" fillId="2" borderId="9" xfId="1" applyFont="1" applyFill="1" applyBorder="1" applyAlignment="1">
      <alignment horizontal="left" vertical="center" wrapText="1"/>
    </xf>
    <xf numFmtId="165" fontId="9" fillId="2" borderId="9" xfId="1" applyNumberFormat="1" applyFont="1" applyFill="1" applyBorder="1" applyAlignment="1">
      <alignment horizontal="left" vertical="center" wrapText="1"/>
    </xf>
    <xf numFmtId="165" fontId="9" fillId="2" borderId="0" xfId="1" applyNumberFormat="1" applyFont="1" applyFill="1" applyBorder="1" applyAlignment="1">
      <alignment horizontal="left" vertical="center" wrapText="1"/>
    </xf>
    <xf numFmtId="0" fontId="26" fillId="2" borderId="9" xfId="1" applyFont="1" applyFill="1" applyBorder="1" applyAlignment="1">
      <alignment horizontal="right" vertical="center" wrapText="1"/>
    </xf>
    <xf numFmtId="165" fontId="9" fillId="2" borderId="10" xfId="1" applyNumberFormat="1" applyFont="1" applyFill="1" applyBorder="1" applyAlignment="1">
      <alignment horizontal="left" vertical="center" wrapText="1"/>
    </xf>
    <xf numFmtId="1" fontId="9" fillId="2" borderId="2" xfId="0" applyNumberFormat="1" applyFont="1" applyFill="1" applyBorder="1" applyAlignment="1">
      <alignment vertical="center" wrapText="1"/>
    </xf>
    <xf numFmtId="1" fontId="9" fillId="4" borderId="12" xfId="0" applyNumberFormat="1" applyFont="1" applyFill="1" applyBorder="1" applyAlignment="1">
      <alignment horizontal="left" vertical="center" wrapText="1"/>
    </xf>
    <xf numFmtId="1" fontId="9" fillId="4" borderId="12" xfId="0" applyNumberFormat="1" applyFont="1" applyFill="1" applyBorder="1" applyAlignment="1">
      <alignment vertical="center" wrapText="1"/>
    </xf>
    <xf numFmtId="0" fontId="9" fillId="2" borderId="2" xfId="0" applyFont="1" applyFill="1" applyBorder="1" applyAlignment="1">
      <alignment horizontal="left" vertical="center" wrapText="1"/>
    </xf>
    <xf numFmtId="1" fontId="2" fillId="2" borderId="2" xfId="0" applyNumberFormat="1" applyFont="1" applyFill="1" applyBorder="1" applyAlignment="1">
      <alignment horizontal="left" vertical="center" wrapText="1"/>
    </xf>
    <xf numFmtId="0" fontId="2" fillId="2" borderId="2" xfId="0" applyFont="1" applyFill="1" applyBorder="1" applyAlignment="1">
      <alignment horizontal="left" vertical="center" wrapText="1"/>
    </xf>
    <xf numFmtId="1" fontId="9" fillId="2" borderId="3" xfId="0" applyNumberFormat="1" applyFont="1" applyFill="1" applyBorder="1" applyAlignment="1">
      <alignment horizontal="left" vertical="center" wrapText="1"/>
    </xf>
    <xf numFmtId="0" fontId="9" fillId="2" borderId="3" xfId="0" applyFont="1" applyFill="1" applyBorder="1" applyAlignment="1">
      <alignment horizontal="left" vertical="center" wrapText="1"/>
    </xf>
    <xf numFmtId="0" fontId="7" fillId="0" borderId="19" xfId="1" applyFont="1" applyBorder="1" applyAlignment="1">
      <alignment vertical="center" wrapText="1"/>
    </xf>
    <xf numFmtId="0" fontId="6" fillId="0" borderId="5" xfId="0" applyFont="1" applyBorder="1" applyAlignment="1">
      <alignment horizontal="right" vertical="center" wrapText="1"/>
    </xf>
    <xf numFmtId="0" fontId="35" fillId="0" borderId="0" xfId="0" applyFont="1"/>
    <xf numFmtId="0" fontId="3" fillId="2" borderId="0" xfId="0" applyFont="1" applyFill="1" applyBorder="1" applyAlignment="1">
      <alignment horizontal="right" vertical="center" readingOrder="2"/>
    </xf>
    <xf numFmtId="1" fontId="9" fillId="2" borderId="10" xfId="0" applyNumberFormat="1" applyFont="1" applyFill="1" applyBorder="1" applyAlignment="1">
      <alignment horizontal="left" vertical="center" wrapText="1"/>
    </xf>
    <xf numFmtId="0" fontId="19" fillId="2" borderId="0" xfId="1" applyFont="1" applyFill="1" applyBorder="1" applyAlignment="1">
      <alignment horizontal="center" vertical="center" wrapText="1"/>
    </xf>
    <xf numFmtId="0" fontId="3" fillId="2" borderId="0" xfId="0" applyFont="1" applyFill="1" applyBorder="1" applyAlignment="1">
      <alignment horizontal="right" vertical="center" readingOrder="2"/>
    </xf>
    <xf numFmtId="0" fontId="32" fillId="0" borderId="10" xfId="8" applyFont="1" applyBorder="1" applyAlignment="1">
      <alignment horizontal="right" vertical="center" readingOrder="2"/>
    </xf>
    <xf numFmtId="165" fontId="36" fillId="2" borderId="10" xfId="1" applyNumberFormat="1" applyFont="1" applyFill="1" applyBorder="1" applyAlignment="1">
      <alignment horizontal="right" vertical="center" wrapText="1"/>
    </xf>
    <xf numFmtId="3" fontId="9" fillId="2" borderId="2" xfId="0" applyNumberFormat="1" applyFont="1" applyFill="1" applyBorder="1" applyAlignment="1">
      <alignment horizontal="left" vertical="center" wrapText="1"/>
    </xf>
    <xf numFmtId="3" fontId="2" fillId="2" borderId="2" xfId="0" applyNumberFormat="1" applyFont="1" applyFill="1" applyBorder="1" applyAlignment="1">
      <alignment horizontal="left" vertical="center" wrapText="1"/>
    </xf>
    <xf numFmtId="165" fontId="2" fillId="2" borderId="2" xfId="0" applyNumberFormat="1" applyFont="1" applyFill="1" applyBorder="1" applyAlignment="1">
      <alignment horizontal="left" vertical="center" wrapText="1"/>
    </xf>
    <xf numFmtId="3" fontId="2" fillId="2" borderId="2" xfId="0" applyNumberFormat="1" applyFont="1" applyFill="1" applyBorder="1" applyAlignment="1">
      <alignment vertical="center" wrapText="1"/>
    </xf>
    <xf numFmtId="3" fontId="9" fillId="2" borderId="2" xfId="0" applyNumberFormat="1" applyFont="1" applyFill="1" applyBorder="1" applyAlignment="1">
      <alignment vertical="center" wrapText="1"/>
    </xf>
    <xf numFmtId="166" fontId="9" fillId="2" borderId="2" xfId="0" applyNumberFormat="1" applyFont="1" applyFill="1" applyBorder="1" applyAlignment="1">
      <alignment horizontal="right" vertical="center"/>
    </xf>
    <xf numFmtId="165" fontId="9" fillId="2" borderId="3" xfId="0" applyNumberFormat="1" applyFont="1" applyFill="1" applyBorder="1" applyAlignment="1">
      <alignment horizontal="left" vertical="center" wrapText="1"/>
    </xf>
    <xf numFmtId="3" fontId="15" fillId="2" borderId="3" xfId="0" applyNumberFormat="1" applyFont="1" applyFill="1" applyBorder="1" applyAlignment="1">
      <alignment horizontal="left" vertical="center" wrapText="1"/>
    </xf>
    <xf numFmtId="3" fontId="9" fillId="4" borderId="12" xfId="0" applyNumberFormat="1" applyFont="1" applyFill="1" applyBorder="1" applyAlignment="1">
      <alignment horizontal="left" vertical="center" wrapText="1"/>
    </xf>
    <xf numFmtId="165" fontId="9" fillId="4" borderId="12" xfId="0" applyNumberFormat="1" applyFont="1" applyFill="1" applyBorder="1" applyAlignment="1">
      <alignment horizontal="left" vertical="center" wrapText="1"/>
    </xf>
    <xf numFmtId="166" fontId="9" fillId="2" borderId="2" xfId="0" applyNumberFormat="1" applyFont="1" applyFill="1" applyBorder="1" applyAlignment="1">
      <alignment horizontal="left" vertical="center" wrapText="1"/>
    </xf>
    <xf numFmtId="166" fontId="9" fillId="2" borderId="3" xfId="0" applyNumberFormat="1" applyFont="1" applyFill="1" applyBorder="1" applyAlignment="1">
      <alignment vertical="center" wrapText="1"/>
    </xf>
    <xf numFmtId="166" fontId="9" fillId="4" borderId="12" xfId="0" applyNumberFormat="1" applyFont="1" applyFill="1" applyBorder="1" applyAlignment="1">
      <alignment horizontal="left" vertical="center" wrapText="1"/>
    </xf>
    <xf numFmtId="166" fontId="9" fillId="4" borderId="12" xfId="0" applyNumberFormat="1" applyFont="1" applyFill="1" applyBorder="1" applyAlignment="1">
      <alignment vertical="center" wrapText="1"/>
    </xf>
    <xf numFmtId="166" fontId="2" fillId="2" borderId="2" xfId="0" applyNumberFormat="1" applyFont="1" applyFill="1" applyBorder="1" applyAlignment="1">
      <alignment horizontal="right" vertical="center"/>
    </xf>
    <xf numFmtId="3" fontId="9" fillId="4" borderId="12" xfId="0" applyNumberFormat="1" applyFont="1" applyFill="1" applyBorder="1" applyAlignment="1">
      <alignment vertical="center" wrapText="1"/>
    </xf>
    <xf numFmtId="0" fontId="27" fillId="0" borderId="10" xfId="8" applyFont="1" applyBorder="1" applyAlignment="1">
      <alignment horizontal="right" vertical="center" readingOrder="2"/>
    </xf>
    <xf numFmtId="0" fontId="27" fillId="0" borderId="9" xfId="8" applyFont="1" applyBorder="1" applyAlignment="1">
      <alignment horizontal="right" vertical="center" readingOrder="2"/>
    </xf>
    <xf numFmtId="0" fontId="6" fillId="0" borderId="0" xfId="0" applyFont="1" applyBorder="1" applyAlignment="1">
      <alignment horizontal="right" vertical="center" wrapText="1" readingOrder="2"/>
    </xf>
    <xf numFmtId="0" fontId="37" fillId="0" borderId="19" xfId="1" applyFont="1" applyBorder="1" applyAlignment="1">
      <alignment horizontal="center" vertical="center" wrapText="1"/>
    </xf>
    <xf numFmtId="0" fontId="3" fillId="2" borderId="0" xfId="0" applyFont="1" applyFill="1" applyBorder="1" applyAlignment="1">
      <alignment horizontal="right" vertical="center" readingOrder="2"/>
    </xf>
    <xf numFmtId="0" fontId="18" fillId="0" borderId="0" xfId="0" applyFont="1"/>
    <xf numFmtId="165" fontId="36" fillId="2" borderId="2" xfId="1" applyNumberFormat="1" applyFont="1" applyFill="1" applyBorder="1" applyAlignment="1">
      <alignment horizontal="right" vertical="center" wrapText="1"/>
    </xf>
    <xf numFmtId="0" fontId="32" fillId="0" borderId="9" xfId="8" applyFont="1" applyBorder="1" applyAlignment="1">
      <alignment horizontal="right" vertical="center" readingOrder="2"/>
    </xf>
    <xf numFmtId="165" fontId="34" fillId="2" borderId="0" xfId="0" applyNumberFormat="1" applyFont="1" applyFill="1" applyBorder="1" applyAlignment="1">
      <alignment horizontal="left" vertical="center" wrapText="1"/>
    </xf>
    <xf numFmtId="0" fontId="9" fillId="2" borderId="3" xfId="1" applyFont="1" applyFill="1" applyBorder="1" applyAlignment="1">
      <alignment horizontal="left" vertical="center" wrapText="1"/>
    </xf>
    <xf numFmtId="165" fontId="9" fillId="2" borderId="3" xfId="1" applyNumberFormat="1" applyFont="1" applyFill="1" applyBorder="1" applyAlignment="1">
      <alignment horizontal="left" vertical="center" wrapText="1"/>
    </xf>
    <xf numFmtId="165" fontId="36" fillId="2" borderId="3" xfId="1" applyNumberFormat="1" applyFont="1" applyFill="1" applyBorder="1" applyAlignment="1">
      <alignment horizontal="right" vertical="center" wrapText="1"/>
    </xf>
    <xf numFmtId="0" fontId="27" fillId="0" borderId="3" xfId="8" applyFont="1" applyBorder="1" applyAlignment="1">
      <alignment horizontal="right" vertical="center" readingOrder="2"/>
    </xf>
    <xf numFmtId="0" fontId="33" fillId="4" borderId="12" xfId="0" applyFont="1" applyFill="1" applyBorder="1" applyAlignment="1">
      <alignment vertical="center" wrapText="1"/>
    </xf>
    <xf numFmtId="165" fontId="33" fillId="4" borderId="12" xfId="0" applyNumberFormat="1" applyFont="1" applyFill="1" applyBorder="1" applyAlignment="1">
      <alignment vertical="center" wrapText="1"/>
    </xf>
    <xf numFmtId="0" fontId="6" fillId="0" borderId="5" xfId="0" applyFont="1" applyBorder="1" applyAlignment="1">
      <alignment vertical="center" wrapText="1"/>
    </xf>
    <xf numFmtId="0" fontId="34" fillId="0" borderId="5" xfId="0" applyFont="1" applyBorder="1" applyAlignment="1">
      <alignment horizontal="right" vertical="center" wrapText="1"/>
    </xf>
    <xf numFmtId="0" fontId="3" fillId="2" borderId="0" xfId="0" applyFont="1" applyFill="1" applyBorder="1" applyAlignment="1">
      <alignment horizontal="right" vertical="center" readingOrder="2"/>
    </xf>
    <xf numFmtId="0" fontId="3" fillId="2" borderId="0" xfId="0" applyFont="1" applyFill="1" applyBorder="1" applyAlignment="1">
      <alignment vertical="center"/>
    </xf>
    <xf numFmtId="0" fontId="3" fillId="2" borderId="0" xfId="0" applyFont="1" applyFill="1" applyBorder="1" applyAlignment="1">
      <alignment horizontal="right" vertical="center" readingOrder="2"/>
    </xf>
    <xf numFmtId="3" fontId="9" fillId="2" borderId="3" xfId="0" applyNumberFormat="1" applyFont="1" applyFill="1" applyBorder="1" applyAlignment="1">
      <alignment horizontal="left" vertical="center" wrapText="1"/>
    </xf>
    <xf numFmtId="0" fontId="6" fillId="0" borderId="5" xfId="0" applyFont="1" applyBorder="1" applyAlignment="1">
      <alignment horizontal="right" vertical="center" wrapText="1"/>
    </xf>
    <xf numFmtId="0" fontId="3" fillId="2" borderId="0" xfId="0" applyFont="1" applyFill="1" applyBorder="1" applyAlignment="1">
      <alignment horizontal="right" vertical="center" readingOrder="2"/>
    </xf>
    <xf numFmtId="0" fontId="8" fillId="0" borderId="0" xfId="8" applyFont="1" applyBorder="1" applyAlignment="1">
      <alignment horizontal="right" vertical="center" wrapText="1"/>
    </xf>
    <xf numFmtId="0" fontId="4" fillId="3" borderId="6" xfId="0" applyFont="1" applyFill="1" applyBorder="1" applyAlignment="1">
      <alignment horizontal="right" vertical="center" wrapText="1"/>
    </xf>
    <xf numFmtId="0" fontId="3" fillId="2" borderId="0" xfId="0" applyFont="1" applyFill="1" applyBorder="1" applyAlignment="1">
      <alignment vertical="center"/>
    </xf>
    <xf numFmtId="0" fontId="3" fillId="2" borderId="0" xfId="0" applyFont="1" applyFill="1" applyBorder="1" applyAlignment="1">
      <alignment horizontal="right" vertical="center" readingOrder="2"/>
    </xf>
    <xf numFmtId="0" fontId="5" fillId="2" borderId="0" xfId="0" applyFont="1" applyFill="1" applyBorder="1" applyAlignment="1">
      <alignment horizontal="right" vertical="center" wrapText="1"/>
    </xf>
    <xf numFmtId="0" fontId="14" fillId="2" borderId="2" xfId="1" applyFont="1" applyFill="1" applyBorder="1" applyAlignment="1">
      <alignment horizontal="right" vertical="center" wrapText="1"/>
    </xf>
    <xf numFmtId="0" fontId="14" fillId="3" borderId="4" xfId="1" applyFont="1" applyFill="1" applyBorder="1" applyAlignment="1">
      <alignment horizontal="right" vertical="center" wrapText="1"/>
    </xf>
    <xf numFmtId="0" fontId="14" fillId="3" borderId="7" xfId="1" applyFont="1" applyFill="1" applyBorder="1" applyAlignment="1">
      <alignment horizontal="right" vertical="center" wrapText="1"/>
    </xf>
    <xf numFmtId="0" fontId="14" fillId="3" borderId="4" xfId="1" applyFont="1" applyFill="1" applyBorder="1" applyAlignment="1">
      <alignment horizontal="right" vertical="center" wrapText="1"/>
    </xf>
    <xf numFmtId="0" fontId="14" fillId="2" borderId="2" xfId="1" applyFont="1" applyFill="1" applyBorder="1" applyAlignment="1">
      <alignment horizontal="right" vertical="center" wrapText="1"/>
    </xf>
    <xf numFmtId="0" fontId="14" fillId="3" borderId="7" xfId="1" applyFont="1" applyFill="1" applyBorder="1" applyAlignment="1">
      <alignment horizontal="right" vertical="center" wrapText="1"/>
    </xf>
    <xf numFmtId="0" fontId="33" fillId="2" borderId="7" xfId="0" applyFont="1" applyFill="1" applyBorder="1" applyAlignment="1">
      <alignment vertical="center" wrapText="1"/>
    </xf>
    <xf numFmtId="0" fontId="38" fillId="2" borderId="7" xfId="0" applyFont="1" applyFill="1" applyBorder="1" applyAlignment="1">
      <alignment horizontal="right" vertical="center" wrapText="1" readingOrder="1"/>
    </xf>
    <xf numFmtId="1" fontId="39" fillId="2" borderId="0" xfId="0" applyNumberFormat="1" applyFont="1" applyFill="1" applyBorder="1" applyAlignment="1">
      <alignment horizontal="left" vertical="center" wrapText="1"/>
    </xf>
    <xf numFmtId="3" fontId="39" fillId="2" borderId="0" xfId="0" applyNumberFormat="1" applyFont="1" applyFill="1" applyBorder="1" applyAlignment="1">
      <alignment horizontal="left" vertical="center" wrapText="1"/>
    </xf>
    <xf numFmtId="165" fontId="39" fillId="2" borderId="0" xfId="0" applyNumberFormat="1" applyFont="1" applyFill="1" applyBorder="1" applyAlignment="1">
      <alignment horizontal="left" vertical="center" wrapText="1"/>
    </xf>
    <xf numFmtId="166" fontId="2" fillId="2" borderId="2" xfId="0" applyNumberFormat="1" applyFont="1" applyFill="1" applyBorder="1" applyAlignment="1">
      <alignment horizontal="left" vertical="center" wrapText="1"/>
    </xf>
    <xf numFmtId="0" fontId="4" fillId="3" borderId="7" xfId="0" applyFont="1" applyFill="1" applyBorder="1" applyAlignment="1">
      <alignment vertical="center" wrapText="1"/>
    </xf>
    <xf numFmtId="3" fontId="9" fillId="2" borderId="2" xfId="1" applyNumberFormat="1" applyFont="1" applyFill="1" applyBorder="1" applyAlignment="1">
      <alignment horizontal="left" vertical="center" wrapText="1"/>
    </xf>
    <xf numFmtId="3" fontId="9" fillId="2" borderId="3" xfId="1" applyNumberFormat="1" applyFont="1" applyFill="1" applyBorder="1" applyAlignment="1">
      <alignment horizontal="left" vertical="center" wrapText="1"/>
    </xf>
    <xf numFmtId="3" fontId="33" fillId="4" borderId="12" xfId="0" applyNumberFormat="1" applyFont="1" applyFill="1" applyBorder="1" applyAlignment="1">
      <alignment vertical="center" wrapText="1"/>
    </xf>
    <xf numFmtId="0" fontId="14" fillId="3" borderId="4" xfId="1" applyFont="1" applyFill="1" applyBorder="1" applyAlignment="1">
      <alignment horizontal="right" vertical="center" wrapText="1"/>
    </xf>
    <xf numFmtId="0" fontId="14" fillId="2" borderId="2" xfId="1" applyFont="1" applyFill="1" applyBorder="1" applyAlignment="1">
      <alignment horizontal="right" vertical="center" wrapText="1"/>
    </xf>
    <xf numFmtId="167" fontId="9" fillId="4" borderId="12" xfId="10" applyNumberFormat="1" applyFont="1" applyFill="1" applyBorder="1" applyAlignment="1">
      <alignment horizontal="left" vertical="center" wrapText="1"/>
    </xf>
    <xf numFmtId="0" fontId="10" fillId="0" borderId="5" xfId="0" applyFont="1" applyBorder="1" applyAlignment="1">
      <alignment horizontal="right" vertical="center" wrapText="1" readingOrder="2"/>
    </xf>
    <xf numFmtId="168" fontId="1" fillId="0" borderId="2" xfId="10" applyNumberFormat="1" applyFont="1" applyBorder="1" applyAlignment="1">
      <alignment horizontal="left" vertical="center" wrapText="1"/>
    </xf>
    <xf numFmtId="168" fontId="1" fillId="0" borderId="2" xfId="10" applyNumberFormat="1" applyFont="1" applyFill="1" applyBorder="1" applyAlignment="1">
      <alignment horizontal="left" vertical="center" wrapText="1"/>
    </xf>
    <xf numFmtId="168" fontId="1" fillId="2" borderId="2" xfId="10" applyNumberFormat="1" applyFont="1" applyFill="1" applyBorder="1" applyAlignment="1">
      <alignment horizontal="left" vertical="center" wrapText="1"/>
    </xf>
    <xf numFmtId="168" fontId="1" fillId="0" borderId="3" xfId="10" applyNumberFormat="1" applyFont="1" applyBorder="1" applyAlignment="1">
      <alignment horizontal="left" vertical="center" wrapText="1"/>
    </xf>
    <xf numFmtId="168" fontId="1" fillId="4" borderId="12" xfId="10" applyNumberFormat="1" applyFont="1" applyFill="1" applyBorder="1" applyAlignment="1">
      <alignment horizontal="left" vertical="center" wrapText="1"/>
    </xf>
    <xf numFmtId="0" fontId="1" fillId="2" borderId="2" xfId="0" applyFont="1" applyFill="1" applyBorder="1" applyAlignment="1">
      <alignment horizontal="left" vertical="center" wrapText="1"/>
    </xf>
    <xf numFmtId="165" fontId="9" fillId="2" borderId="2" xfId="0" applyNumberFormat="1" applyFont="1" applyFill="1" applyBorder="1" applyAlignment="1">
      <alignment horizontal="right" vertical="center" wrapText="1"/>
    </xf>
    <xf numFmtId="0" fontId="1" fillId="2" borderId="9" xfId="0" applyFont="1" applyFill="1" applyBorder="1" applyAlignment="1">
      <alignment horizontal="left" vertical="center" wrapText="1"/>
    </xf>
    <xf numFmtId="1" fontId="9" fillId="2" borderId="9" xfId="0" applyNumberFormat="1" applyFont="1" applyFill="1" applyBorder="1" applyAlignment="1">
      <alignment horizontal="left" vertical="center" wrapText="1"/>
    </xf>
    <xf numFmtId="166" fontId="9" fillId="2" borderId="9" xfId="0" applyNumberFormat="1" applyFont="1" applyFill="1" applyBorder="1" applyAlignment="1">
      <alignment horizontal="left" vertical="center" wrapText="1"/>
    </xf>
    <xf numFmtId="3" fontId="9" fillId="2" borderId="9" xfId="0" applyNumberFormat="1" applyFont="1" applyFill="1" applyBorder="1" applyAlignment="1">
      <alignment horizontal="left" vertical="center" wrapText="1"/>
    </xf>
    <xf numFmtId="165" fontId="9" fillId="2" borderId="9" xfId="0" applyNumberFormat="1" applyFont="1" applyFill="1" applyBorder="1" applyAlignment="1">
      <alignment horizontal="left" vertical="center" wrapText="1"/>
    </xf>
    <xf numFmtId="0" fontId="5" fillId="2" borderId="0" xfId="0" applyFont="1" applyFill="1" applyBorder="1" applyAlignment="1">
      <alignment horizontal="right" vertical="center" wrapText="1" readingOrder="2"/>
    </xf>
    <xf numFmtId="0" fontId="7" fillId="0" borderId="0" xfId="0" applyFont="1" applyAlignment="1">
      <alignment horizontal="center" vertical="center" wrapText="1"/>
    </xf>
    <xf numFmtId="0" fontId="4" fillId="3" borderId="7" xfId="0" applyFont="1" applyFill="1" applyBorder="1" applyAlignment="1">
      <alignment horizontal="right" vertical="center" wrapText="1"/>
    </xf>
    <xf numFmtId="0" fontId="4" fillId="3" borderId="6" xfId="0" applyFont="1" applyFill="1" applyBorder="1" applyAlignment="1">
      <alignment horizontal="right" vertical="center" wrapText="1"/>
    </xf>
    <xf numFmtId="0" fontId="5" fillId="2" borderId="0" xfId="0" applyFont="1" applyFill="1" applyBorder="1" applyAlignment="1">
      <alignment horizontal="right" vertical="center" wrapText="1" readingOrder="2"/>
    </xf>
    <xf numFmtId="0" fontId="28" fillId="0" borderId="0" xfId="0" applyFont="1" applyBorder="1" applyAlignment="1">
      <alignment horizontal="right" vertical="center" wrapText="1" readingOrder="2"/>
    </xf>
    <xf numFmtId="0" fontId="4" fillId="3" borderId="11" xfId="0" applyFont="1" applyFill="1" applyBorder="1" applyAlignment="1">
      <alignment horizontal="center" vertical="center" wrapText="1"/>
    </xf>
    <xf numFmtId="0" fontId="6" fillId="0" borderId="5" xfId="0" applyFont="1" applyBorder="1" applyAlignment="1">
      <alignment horizontal="right" vertical="center" wrapText="1"/>
    </xf>
    <xf numFmtId="0" fontId="10" fillId="0" borderId="5" xfId="0" applyFont="1" applyBorder="1" applyAlignment="1">
      <alignment horizontal="left" vertical="center" wrapText="1"/>
    </xf>
    <xf numFmtId="0" fontId="5" fillId="0" borderId="0" xfId="0" applyFont="1" applyBorder="1" applyAlignment="1">
      <alignment horizontal="right" vertical="center" wrapText="1" readingOrder="2"/>
    </xf>
    <xf numFmtId="0" fontId="3" fillId="2" borderId="0" xfId="0" applyFont="1" applyFill="1" applyBorder="1" applyAlignment="1">
      <alignment vertical="center"/>
    </xf>
    <xf numFmtId="0" fontId="3" fillId="2" borderId="0" xfId="0" applyFont="1" applyFill="1" applyBorder="1" applyAlignment="1">
      <alignment horizontal="right" vertical="center" readingOrder="2"/>
    </xf>
    <xf numFmtId="0" fontId="6" fillId="0" borderId="0" xfId="0" applyFont="1" applyBorder="1" applyAlignment="1">
      <alignment horizontal="right" vertical="center" wrapText="1" readingOrder="2"/>
    </xf>
    <xf numFmtId="0" fontId="4" fillId="3" borderId="7"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24" fillId="0" borderId="32" xfId="0" applyFont="1" applyBorder="1" applyAlignment="1">
      <alignment vertical="center"/>
    </xf>
    <xf numFmtId="0" fontId="24" fillId="0" borderId="33" xfId="0" applyFont="1" applyBorder="1" applyAlignment="1">
      <alignment vertical="center"/>
    </xf>
    <xf numFmtId="0" fontId="24" fillId="0" borderId="34" xfId="0" applyFont="1" applyBorder="1" applyAlignment="1">
      <alignment vertical="center"/>
    </xf>
    <xf numFmtId="0" fontId="24" fillId="0" borderId="25" xfId="0" applyFont="1" applyBorder="1" applyAlignment="1">
      <alignment vertical="center"/>
    </xf>
    <xf numFmtId="0" fontId="24" fillId="0" borderId="26" xfId="0" applyFont="1" applyBorder="1" applyAlignment="1">
      <alignment vertical="center"/>
    </xf>
    <xf numFmtId="0" fontId="24" fillId="0" borderId="27" xfId="0" applyFont="1" applyBorder="1" applyAlignment="1">
      <alignment vertical="center"/>
    </xf>
    <xf numFmtId="0" fontId="24" fillId="0" borderId="28" xfId="0" applyFont="1" applyBorder="1" applyAlignment="1">
      <alignment vertical="center"/>
    </xf>
    <xf numFmtId="0" fontId="24" fillId="0" borderId="19" xfId="0" applyFont="1" applyBorder="1" applyAlignment="1">
      <alignment vertical="center"/>
    </xf>
    <xf numFmtId="0" fontId="24" fillId="0" borderId="29" xfId="0" applyFont="1" applyBorder="1" applyAlignment="1">
      <alignment vertical="center"/>
    </xf>
    <xf numFmtId="0" fontId="24" fillId="0" borderId="30" xfId="0" applyFont="1" applyBorder="1" applyAlignment="1">
      <alignment vertical="center"/>
    </xf>
    <xf numFmtId="0" fontId="24" fillId="0" borderId="24" xfId="0" applyFont="1" applyBorder="1" applyAlignment="1">
      <alignment vertical="center"/>
    </xf>
    <xf numFmtId="0" fontId="24" fillId="0" borderId="31" xfId="0" applyFont="1" applyBorder="1" applyAlignment="1">
      <alignment vertical="center"/>
    </xf>
    <xf numFmtId="0" fontId="5" fillId="2" borderId="0" xfId="0" applyFont="1" applyFill="1" applyBorder="1" applyAlignment="1">
      <alignment horizontal="right" vertical="center" wrapText="1"/>
    </xf>
    <xf numFmtId="0" fontId="30" fillId="0" borderId="20" xfId="0" applyFont="1" applyBorder="1" applyAlignment="1">
      <alignment horizontal="center" vertical="center"/>
    </xf>
    <xf numFmtId="0" fontId="30" fillId="0" borderId="21" xfId="0" applyFont="1" applyBorder="1" applyAlignment="1">
      <alignment horizontal="center" vertical="center"/>
    </xf>
    <xf numFmtId="0" fontId="31" fillId="0" borderId="19" xfId="0" applyFont="1" applyBorder="1" applyAlignment="1">
      <alignment horizontal="center"/>
    </xf>
    <xf numFmtId="0" fontId="6" fillId="2" borderId="0" xfId="0" applyFont="1" applyFill="1" applyBorder="1" applyAlignment="1">
      <alignment horizontal="right" vertical="center" readingOrder="2"/>
    </xf>
    <xf numFmtId="165" fontId="5" fillId="2" borderId="0" xfId="0" applyNumberFormat="1" applyFont="1" applyFill="1" applyBorder="1" applyAlignment="1">
      <alignment horizontal="right" vertical="center" wrapText="1"/>
    </xf>
    <xf numFmtId="0" fontId="6" fillId="2" borderId="0" xfId="0" applyFont="1" applyFill="1" applyBorder="1" applyAlignment="1">
      <alignment vertical="center" wrapText="1"/>
    </xf>
    <xf numFmtId="0" fontId="8" fillId="0" borderId="0" xfId="8" applyFont="1" applyAlignment="1">
      <alignment horizontal="center" vertical="center" wrapText="1"/>
    </xf>
    <xf numFmtId="0" fontId="8" fillId="0" borderId="0" xfId="8" applyFont="1" applyBorder="1" applyAlignment="1">
      <alignment horizontal="right" vertical="center" wrapText="1"/>
    </xf>
    <xf numFmtId="0" fontId="3" fillId="2" borderId="0" xfId="0" applyFont="1" applyFill="1" applyBorder="1" applyAlignment="1">
      <alignment horizontal="right" vertical="center"/>
    </xf>
    <xf numFmtId="0" fontId="8" fillId="0" borderId="0" xfId="0" applyFont="1" applyAlignment="1">
      <alignment horizontal="center" vertical="center" wrapText="1"/>
    </xf>
    <xf numFmtId="0" fontId="14" fillId="3" borderId="11" xfId="0" applyFont="1" applyFill="1" applyBorder="1" applyAlignment="1">
      <alignment horizontal="center" vertical="center" wrapText="1"/>
    </xf>
    <xf numFmtId="0" fontId="14" fillId="2" borderId="3" xfId="1" applyFont="1" applyFill="1" applyBorder="1" applyAlignment="1">
      <alignment horizontal="right" vertical="center" wrapText="1"/>
    </xf>
    <xf numFmtId="0" fontId="14" fillId="2" borderId="2" xfId="1" applyFont="1" applyFill="1" applyBorder="1" applyAlignment="1">
      <alignment horizontal="right" vertical="center" wrapText="1"/>
    </xf>
    <xf numFmtId="0" fontId="14" fillId="2" borderId="9" xfId="1" applyFont="1" applyFill="1" applyBorder="1" applyAlignment="1">
      <alignment horizontal="right" vertical="center" wrapText="1"/>
    </xf>
    <xf numFmtId="0" fontId="14" fillId="2" borderId="1" xfId="1" applyFont="1" applyFill="1" applyBorder="1" applyAlignment="1">
      <alignment horizontal="right" vertical="center" wrapText="1"/>
    </xf>
    <xf numFmtId="0" fontId="14" fillId="2" borderId="2" xfId="1" applyFont="1" applyFill="1" applyBorder="1" applyAlignment="1">
      <alignment vertical="center" wrapText="1"/>
    </xf>
    <xf numFmtId="0" fontId="14" fillId="2" borderId="15" xfId="1" applyFont="1" applyFill="1" applyBorder="1" applyAlignment="1">
      <alignment horizontal="right" vertical="center" wrapText="1"/>
    </xf>
    <xf numFmtId="0" fontId="14" fillId="3" borderId="4" xfId="1" applyFont="1" applyFill="1" applyBorder="1" applyAlignment="1">
      <alignment horizontal="right" vertical="center" wrapText="1"/>
    </xf>
    <xf numFmtId="0" fontId="8" fillId="0" borderId="1" xfId="0" applyFont="1" applyBorder="1" applyAlignment="1">
      <alignment horizontal="right" vertical="center" wrapText="1"/>
    </xf>
    <xf numFmtId="0" fontId="8" fillId="0" borderId="0" xfId="0" applyFont="1" applyBorder="1" applyAlignment="1">
      <alignment horizontal="right" vertical="center" wrapText="1"/>
    </xf>
    <xf numFmtId="0" fontId="14" fillId="3" borderId="7" xfId="1" applyFont="1" applyFill="1" applyBorder="1" applyAlignment="1">
      <alignment horizontal="right" vertical="center" wrapText="1"/>
    </xf>
    <xf numFmtId="0" fontId="14" fillId="3" borderId="6" xfId="1" applyFont="1" applyFill="1" applyBorder="1" applyAlignment="1">
      <alignment horizontal="right" vertical="center" wrapText="1"/>
    </xf>
    <xf numFmtId="0" fontId="14" fillId="3" borderId="11" xfId="1" applyFont="1" applyFill="1" applyBorder="1" applyAlignment="1">
      <alignment horizontal="center" vertical="center" wrapText="1"/>
    </xf>
  </cellXfs>
  <cellStyles count="11">
    <cellStyle name="Comma" xfId="10" builtinId="3"/>
    <cellStyle name="Normal" xfId="0" builtinId="0"/>
    <cellStyle name="Normal 2" xfId="1"/>
    <cellStyle name="Normal 2 2" xfId="2"/>
    <cellStyle name="Normal 2 3" xfId="3"/>
    <cellStyle name="Normal 2 4" xfId="8"/>
    <cellStyle name="Normal 3" xfId="4"/>
    <cellStyle name="Normal 4" xfId="5"/>
    <cellStyle name="Normal 6" xfId="6"/>
    <cellStyle name="Normal_6 (2) 2" xfId="9"/>
    <cellStyle name="Percent 6" xfId="7"/>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7</xdr:col>
      <xdr:colOff>0</xdr:colOff>
      <xdr:row>4</xdr:row>
      <xdr:rowOff>67541</xdr:rowOff>
    </xdr:from>
    <xdr:to>
      <xdr:col>7</xdr:col>
      <xdr:colOff>0</xdr:colOff>
      <xdr:row>4</xdr:row>
      <xdr:rowOff>249382</xdr:rowOff>
    </xdr:to>
    <xdr:sp macro="" textlink="">
      <xdr:nvSpPr>
        <xdr:cNvPr id="2" name="مربع نص 1"/>
        <xdr:cNvSpPr txBox="1"/>
      </xdr:nvSpPr>
      <xdr:spPr>
        <a:xfrm>
          <a:off x="11227241325" y="1734416"/>
          <a:ext cx="409576" cy="181841"/>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wrap="square" rtlCol="1" anchor="t"/>
        <a:lstStyle/>
        <a:p>
          <a:pPr algn="r" rtl="1"/>
          <a:r>
            <a:rPr lang="ar-SA" sz="1200" b="1"/>
            <a:t>**</a:t>
          </a:r>
        </a:p>
      </xdr:txBody>
    </xdr:sp>
    <xdr:clientData/>
  </xdr:twoCellAnchor>
  <xdr:twoCellAnchor>
    <xdr:from>
      <xdr:col>7</xdr:col>
      <xdr:colOff>0</xdr:colOff>
      <xdr:row>4</xdr:row>
      <xdr:rowOff>69278</xdr:rowOff>
    </xdr:from>
    <xdr:to>
      <xdr:col>7</xdr:col>
      <xdr:colOff>0</xdr:colOff>
      <xdr:row>4</xdr:row>
      <xdr:rowOff>277095</xdr:rowOff>
    </xdr:to>
    <xdr:sp macro="" textlink="">
      <xdr:nvSpPr>
        <xdr:cNvPr id="3" name="مربع نص 2"/>
        <xdr:cNvSpPr txBox="1"/>
      </xdr:nvSpPr>
      <xdr:spPr>
        <a:xfrm>
          <a:off x="11228544499" y="1736153"/>
          <a:ext cx="355022" cy="207817"/>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wrap="square" rtlCol="1" anchor="t"/>
        <a:lstStyle/>
        <a:p>
          <a:pPr algn="r" rtl="1"/>
          <a:r>
            <a:rPr lang="ar-SA" sz="1200" b="1"/>
            <a:t>**</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561974</xdr:colOff>
      <xdr:row>5</xdr:row>
      <xdr:rowOff>67541</xdr:rowOff>
    </xdr:from>
    <xdr:to>
      <xdr:col>12</xdr:col>
      <xdr:colOff>971550</xdr:colOff>
      <xdr:row>5</xdr:row>
      <xdr:rowOff>249382</xdr:rowOff>
    </xdr:to>
    <xdr:sp macro="" textlink="">
      <xdr:nvSpPr>
        <xdr:cNvPr id="2" name="مربع نص 1"/>
        <xdr:cNvSpPr txBox="1"/>
      </xdr:nvSpPr>
      <xdr:spPr>
        <a:xfrm>
          <a:off x="11227241325" y="1734416"/>
          <a:ext cx="409576" cy="181841"/>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wrap="square" rtlCol="1" anchor="t"/>
        <a:lstStyle/>
        <a:p>
          <a:pPr algn="r" rtl="1"/>
          <a:r>
            <a:rPr lang="ar-SA" sz="1200" b="1"/>
            <a:t>**</a:t>
          </a:r>
        </a:p>
      </xdr:txBody>
    </xdr:sp>
    <xdr:clientData/>
  </xdr:twoCellAnchor>
  <xdr:twoCellAnchor>
    <xdr:from>
      <xdr:col>4</xdr:col>
      <xdr:colOff>542925</xdr:colOff>
      <xdr:row>5</xdr:row>
      <xdr:rowOff>47625</xdr:rowOff>
    </xdr:from>
    <xdr:to>
      <xdr:col>5</xdr:col>
      <xdr:colOff>12122</xdr:colOff>
      <xdr:row>5</xdr:row>
      <xdr:rowOff>255442</xdr:rowOff>
    </xdr:to>
    <xdr:sp macro="" textlink="">
      <xdr:nvSpPr>
        <xdr:cNvPr id="5" name="مربع نص 4"/>
        <xdr:cNvSpPr txBox="1"/>
      </xdr:nvSpPr>
      <xdr:spPr>
        <a:xfrm>
          <a:off x="11233134703" y="1714500"/>
          <a:ext cx="355022" cy="207817"/>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wrap="square" rtlCol="1" anchor="t"/>
        <a:lstStyle/>
        <a:p>
          <a:pPr algn="r" rtl="1"/>
          <a:r>
            <a:rPr lang="ar-SA" sz="1200" b="1"/>
            <a:t>**</a:t>
          </a:r>
        </a:p>
      </xdr:txBody>
    </xdr:sp>
    <xdr:clientData/>
  </xdr:twoCellAnchor>
  <xdr:twoCellAnchor>
    <xdr:from>
      <xdr:col>12</xdr:col>
      <xdr:colOff>526472</xdr:colOff>
      <xdr:row>7</xdr:row>
      <xdr:rowOff>38100</xdr:rowOff>
    </xdr:from>
    <xdr:to>
      <xdr:col>12</xdr:col>
      <xdr:colOff>881494</xdr:colOff>
      <xdr:row>7</xdr:row>
      <xdr:rowOff>245917</xdr:rowOff>
    </xdr:to>
    <xdr:sp macro="" textlink="">
      <xdr:nvSpPr>
        <xdr:cNvPr id="7" name="مربع نص 6"/>
        <xdr:cNvSpPr txBox="1"/>
      </xdr:nvSpPr>
      <xdr:spPr>
        <a:xfrm>
          <a:off x="11227331381" y="2295525"/>
          <a:ext cx="355022" cy="207817"/>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wrap="square" rtlCol="1" anchor="t"/>
        <a:lstStyle/>
        <a:p>
          <a:pPr algn="r" rtl="1"/>
          <a:r>
            <a:rPr lang="ar-SA" sz="1200" b="1"/>
            <a:t>**</a:t>
          </a:r>
        </a:p>
      </xdr:txBody>
    </xdr:sp>
    <xdr:clientData/>
  </xdr:twoCellAnchor>
  <xdr:twoCellAnchor>
    <xdr:from>
      <xdr:col>8</xdr:col>
      <xdr:colOff>428625</xdr:colOff>
      <xdr:row>7</xdr:row>
      <xdr:rowOff>28575</xdr:rowOff>
    </xdr:from>
    <xdr:to>
      <xdr:col>8</xdr:col>
      <xdr:colOff>783647</xdr:colOff>
      <xdr:row>7</xdr:row>
      <xdr:rowOff>236392</xdr:rowOff>
    </xdr:to>
    <xdr:sp macro="" textlink="">
      <xdr:nvSpPr>
        <xdr:cNvPr id="8" name="مربع نص 7"/>
        <xdr:cNvSpPr txBox="1"/>
      </xdr:nvSpPr>
      <xdr:spPr>
        <a:xfrm>
          <a:off x="11230362928" y="2286000"/>
          <a:ext cx="355022" cy="207817"/>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wrap="square" rtlCol="1" anchor="t"/>
        <a:lstStyle/>
        <a:p>
          <a:pPr algn="r" rtl="1"/>
          <a:r>
            <a:rPr lang="ar-SA" sz="1200" b="1"/>
            <a:t>**</a:t>
          </a:r>
        </a:p>
      </xdr:txBody>
    </xdr:sp>
    <xdr:clientData/>
  </xdr:twoCellAnchor>
  <xdr:twoCellAnchor>
    <xdr:from>
      <xdr:col>4</xdr:col>
      <xdr:colOff>523875</xdr:colOff>
      <xdr:row>7</xdr:row>
      <xdr:rowOff>47625</xdr:rowOff>
    </xdr:from>
    <xdr:to>
      <xdr:col>4</xdr:col>
      <xdr:colOff>878897</xdr:colOff>
      <xdr:row>7</xdr:row>
      <xdr:rowOff>255442</xdr:rowOff>
    </xdr:to>
    <xdr:sp macro="" textlink="">
      <xdr:nvSpPr>
        <xdr:cNvPr id="9" name="مربع نص 8"/>
        <xdr:cNvSpPr txBox="1"/>
      </xdr:nvSpPr>
      <xdr:spPr>
        <a:xfrm>
          <a:off x="11233153753" y="2305050"/>
          <a:ext cx="355022" cy="207817"/>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wrap="square" rtlCol="1" anchor="t"/>
        <a:lstStyle/>
        <a:p>
          <a:pPr algn="r" rtl="1"/>
          <a:r>
            <a:rPr lang="ar-SA" sz="1200" b="1"/>
            <a:t>**</a:t>
          </a:r>
        </a:p>
      </xdr:txBody>
    </xdr:sp>
    <xdr:clientData/>
  </xdr:twoCellAnchor>
  <xdr:twoCellAnchor>
    <xdr:from>
      <xdr:col>7</xdr:col>
      <xdr:colOff>323850</xdr:colOff>
      <xdr:row>7</xdr:row>
      <xdr:rowOff>47625</xdr:rowOff>
    </xdr:from>
    <xdr:to>
      <xdr:col>7</xdr:col>
      <xdr:colOff>678872</xdr:colOff>
      <xdr:row>7</xdr:row>
      <xdr:rowOff>255442</xdr:rowOff>
    </xdr:to>
    <xdr:sp macro="" textlink="">
      <xdr:nvSpPr>
        <xdr:cNvPr id="10" name="مربع نص 9"/>
        <xdr:cNvSpPr txBox="1"/>
      </xdr:nvSpPr>
      <xdr:spPr>
        <a:xfrm>
          <a:off x="11231448778" y="2305050"/>
          <a:ext cx="355022" cy="207817"/>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wrap="square" rtlCol="1" anchor="t"/>
        <a:lstStyle/>
        <a:p>
          <a:pPr algn="r" rtl="1"/>
          <a:r>
            <a:rPr lang="ar-SA" sz="1200" b="1"/>
            <a:t>**</a:t>
          </a:r>
        </a:p>
      </xdr:txBody>
    </xdr:sp>
    <xdr:clientData/>
  </xdr:twoCellAnchor>
  <xdr:twoCellAnchor>
    <xdr:from>
      <xdr:col>3</xdr:col>
      <xdr:colOff>304800</xdr:colOff>
      <xdr:row>5</xdr:row>
      <xdr:rowOff>47625</xdr:rowOff>
    </xdr:from>
    <xdr:to>
      <xdr:col>3</xdr:col>
      <xdr:colOff>659822</xdr:colOff>
      <xdr:row>5</xdr:row>
      <xdr:rowOff>255442</xdr:rowOff>
    </xdr:to>
    <xdr:sp macro="" textlink="">
      <xdr:nvSpPr>
        <xdr:cNvPr id="11" name="مربع نص 10"/>
        <xdr:cNvSpPr txBox="1"/>
      </xdr:nvSpPr>
      <xdr:spPr>
        <a:xfrm>
          <a:off x="11234353903" y="1714500"/>
          <a:ext cx="355022" cy="207817"/>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wrap="square" rtlCol="1" anchor="t"/>
        <a:lstStyle/>
        <a:p>
          <a:pPr algn="r" rtl="1"/>
          <a:r>
            <a:rPr lang="ar-SA" sz="1200" b="1"/>
            <a:t>**</a:t>
          </a:r>
        </a:p>
      </xdr:txBody>
    </xdr:sp>
    <xdr:clientData/>
  </xdr:twoCellAnchor>
  <xdr:twoCellAnchor>
    <xdr:from>
      <xdr:col>3</xdr:col>
      <xdr:colOff>314325</xdr:colOff>
      <xdr:row>7</xdr:row>
      <xdr:rowOff>47625</xdr:rowOff>
    </xdr:from>
    <xdr:to>
      <xdr:col>3</xdr:col>
      <xdr:colOff>669347</xdr:colOff>
      <xdr:row>7</xdr:row>
      <xdr:rowOff>255442</xdr:rowOff>
    </xdr:to>
    <xdr:sp macro="" textlink="">
      <xdr:nvSpPr>
        <xdr:cNvPr id="12" name="مربع نص 11"/>
        <xdr:cNvSpPr txBox="1"/>
      </xdr:nvSpPr>
      <xdr:spPr>
        <a:xfrm>
          <a:off x="11234344378" y="2305050"/>
          <a:ext cx="355022" cy="207817"/>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wrap="square" rtlCol="1" anchor="t"/>
        <a:lstStyle/>
        <a:p>
          <a:pPr algn="r" rtl="1"/>
          <a:r>
            <a:rPr lang="ar-SA" sz="1200" b="1"/>
            <a:t>**</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647700</xdr:colOff>
      <xdr:row>4</xdr:row>
      <xdr:rowOff>38100</xdr:rowOff>
    </xdr:from>
    <xdr:to>
      <xdr:col>3</xdr:col>
      <xdr:colOff>1002722</xdr:colOff>
      <xdr:row>4</xdr:row>
      <xdr:rowOff>255442</xdr:rowOff>
    </xdr:to>
    <xdr:sp macro="" textlink="">
      <xdr:nvSpPr>
        <xdr:cNvPr id="2" name="مربع نص 1"/>
        <xdr:cNvSpPr txBox="1"/>
      </xdr:nvSpPr>
      <xdr:spPr>
        <a:xfrm>
          <a:off x="11235487378" y="1485900"/>
          <a:ext cx="355022" cy="217342"/>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wrap="square" rtlCol="1" anchor="t"/>
        <a:lstStyle/>
        <a:p>
          <a:pPr algn="r" rtl="1"/>
          <a:r>
            <a:rPr lang="ar-SA" sz="1200" b="1"/>
            <a:t>*</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219075</xdr:colOff>
      <xdr:row>10</xdr:row>
      <xdr:rowOff>38100</xdr:rowOff>
    </xdr:from>
    <xdr:to>
      <xdr:col>6</xdr:col>
      <xdr:colOff>574097</xdr:colOff>
      <xdr:row>10</xdr:row>
      <xdr:rowOff>245917</xdr:rowOff>
    </xdr:to>
    <xdr:sp macro="" textlink="">
      <xdr:nvSpPr>
        <xdr:cNvPr id="4" name="مربع نص 3"/>
        <xdr:cNvSpPr txBox="1"/>
      </xdr:nvSpPr>
      <xdr:spPr>
        <a:xfrm>
          <a:off x="11231925028" y="3190875"/>
          <a:ext cx="355022" cy="207817"/>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wrap="square" rtlCol="1" anchor="t"/>
        <a:lstStyle/>
        <a:p>
          <a:pPr algn="r" rtl="1"/>
          <a:r>
            <a:rPr lang="ar-SA" sz="1200" b="1"/>
            <a:t>*</a:t>
          </a:r>
        </a:p>
      </xdr:txBody>
    </xdr:sp>
    <xdr:clientData/>
  </xdr:twoCellAnchor>
  <xdr:twoCellAnchor>
    <xdr:from>
      <xdr:col>6</xdr:col>
      <xdr:colOff>219075</xdr:colOff>
      <xdr:row>12</xdr:row>
      <xdr:rowOff>28575</xdr:rowOff>
    </xdr:from>
    <xdr:to>
      <xdr:col>6</xdr:col>
      <xdr:colOff>574097</xdr:colOff>
      <xdr:row>12</xdr:row>
      <xdr:rowOff>236392</xdr:rowOff>
    </xdr:to>
    <xdr:sp macro="" textlink="">
      <xdr:nvSpPr>
        <xdr:cNvPr id="5" name="مربع نص 4"/>
        <xdr:cNvSpPr txBox="1"/>
      </xdr:nvSpPr>
      <xdr:spPr>
        <a:xfrm>
          <a:off x="11231925028" y="3752850"/>
          <a:ext cx="355022" cy="207817"/>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wrap="square" rtlCol="1" anchor="t"/>
        <a:lstStyle/>
        <a:p>
          <a:pPr algn="r" rtl="1"/>
          <a:r>
            <a:rPr lang="ar-SA" sz="1200" b="1"/>
            <a:t>*</a:t>
          </a:r>
        </a:p>
      </xdr:txBody>
    </xdr:sp>
    <xdr:clientData/>
  </xdr:twoCellAnchor>
  <xdr:twoCellAnchor>
    <xdr:from>
      <xdr:col>6</xdr:col>
      <xdr:colOff>219075</xdr:colOff>
      <xdr:row>13</xdr:row>
      <xdr:rowOff>57150</xdr:rowOff>
    </xdr:from>
    <xdr:to>
      <xdr:col>6</xdr:col>
      <xdr:colOff>574097</xdr:colOff>
      <xdr:row>13</xdr:row>
      <xdr:rowOff>264967</xdr:rowOff>
    </xdr:to>
    <xdr:sp macro="" textlink="">
      <xdr:nvSpPr>
        <xdr:cNvPr id="8" name="مربع نص 7"/>
        <xdr:cNvSpPr txBox="1"/>
      </xdr:nvSpPr>
      <xdr:spPr>
        <a:xfrm>
          <a:off x="11231925028" y="4067175"/>
          <a:ext cx="355022" cy="207817"/>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wrap="square" rtlCol="1" anchor="t"/>
        <a:lstStyle/>
        <a:p>
          <a:pPr algn="r" rtl="1"/>
          <a:r>
            <a:rPr lang="ar-SA" sz="1200" b="1"/>
            <a:t>*</a:t>
          </a:r>
        </a:p>
      </xdr:txBody>
    </xdr:sp>
    <xdr:clientData/>
  </xdr:twoCellAnchor>
  <xdr:twoCellAnchor>
    <xdr:from>
      <xdr:col>6</xdr:col>
      <xdr:colOff>219075</xdr:colOff>
      <xdr:row>14</xdr:row>
      <xdr:rowOff>38100</xdr:rowOff>
    </xdr:from>
    <xdr:to>
      <xdr:col>6</xdr:col>
      <xdr:colOff>574097</xdr:colOff>
      <xdr:row>14</xdr:row>
      <xdr:rowOff>245917</xdr:rowOff>
    </xdr:to>
    <xdr:sp macro="" textlink="">
      <xdr:nvSpPr>
        <xdr:cNvPr id="6" name="مربع نص 5"/>
        <xdr:cNvSpPr txBox="1"/>
      </xdr:nvSpPr>
      <xdr:spPr>
        <a:xfrm>
          <a:off x="11231925028" y="4333875"/>
          <a:ext cx="355022" cy="207817"/>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wrap="square" rtlCol="1" anchor="t"/>
        <a:lstStyle/>
        <a:p>
          <a:pPr algn="r" rtl="1"/>
          <a:r>
            <a:rPr lang="ar-SA" sz="1200" b="1"/>
            <a:t>*</a:t>
          </a:r>
        </a:p>
      </xdr:txBody>
    </xdr:sp>
    <xdr:clientData/>
  </xdr:twoCellAnchor>
  <xdr:twoCellAnchor>
    <xdr:from>
      <xdr:col>6</xdr:col>
      <xdr:colOff>190500</xdr:colOff>
      <xdr:row>16</xdr:row>
      <xdr:rowOff>38100</xdr:rowOff>
    </xdr:from>
    <xdr:to>
      <xdr:col>6</xdr:col>
      <xdr:colOff>545522</xdr:colOff>
      <xdr:row>16</xdr:row>
      <xdr:rowOff>255442</xdr:rowOff>
    </xdr:to>
    <xdr:sp macro="" textlink="">
      <xdr:nvSpPr>
        <xdr:cNvPr id="9" name="مربع نص 8"/>
        <xdr:cNvSpPr txBox="1"/>
      </xdr:nvSpPr>
      <xdr:spPr>
        <a:xfrm>
          <a:off x="11231953603" y="4905375"/>
          <a:ext cx="355022" cy="217342"/>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wrap="square" rtlCol="1" anchor="t"/>
        <a:lstStyle/>
        <a:p>
          <a:pPr algn="r" rtl="1"/>
          <a:r>
            <a:rPr lang="ar-SA" sz="1200" b="1"/>
            <a:t>*</a:t>
          </a:r>
        </a:p>
      </xdr:txBody>
    </xdr:sp>
    <xdr:clientData/>
  </xdr:twoCellAnchor>
  <xdr:twoCellAnchor>
    <xdr:from>
      <xdr:col>6</xdr:col>
      <xdr:colOff>200025</xdr:colOff>
      <xdr:row>8</xdr:row>
      <xdr:rowOff>38100</xdr:rowOff>
    </xdr:from>
    <xdr:to>
      <xdr:col>6</xdr:col>
      <xdr:colOff>497897</xdr:colOff>
      <xdr:row>8</xdr:row>
      <xdr:rowOff>257175</xdr:rowOff>
    </xdr:to>
    <xdr:sp macro="" textlink="">
      <xdr:nvSpPr>
        <xdr:cNvPr id="7" name="مربع نص 6"/>
        <xdr:cNvSpPr txBox="1"/>
      </xdr:nvSpPr>
      <xdr:spPr>
        <a:xfrm>
          <a:off x="11232001228" y="2619375"/>
          <a:ext cx="297872" cy="219075"/>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wrap="square" rtlCol="1" anchor="t"/>
        <a:lstStyle/>
        <a:p>
          <a:pPr algn="r" rtl="1"/>
          <a:r>
            <a:rPr lang="ar-SA" sz="1200" b="1"/>
            <a:t>*</a:t>
          </a:r>
        </a:p>
      </xdr:txBody>
    </xdr:sp>
    <xdr:clientData/>
  </xdr:twoCellAnchor>
  <xdr:twoCellAnchor>
    <xdr:from>
      <xdr:col>6</xdr:col>
      <xdr:colOff>219075</xdr:colOff>
      <xdr:row>6</xdr:row>
      <xdr:rowOff>47625</xdr:rowOff>
    </xdr:from>
    <xdr:to>
      <xdr:col>6</xdr:col>
      <xdr:colOff>574097</xdr:colOff>
      <xdr:row>6</xdr:row>
      <xdr:rowOff>255442</xdr:rowOff>
    </xdr:to>
    <xdr:sp macro="" textlink="">
      <xdr:nvSpPr>
        <xdr:cNvPr id="10" name="مربع نص 9"/>
        <xdr:cNvSpPr txBox="1"/>
      </xdr:nvSpPr>
      <xdr:spPr>
        <a:xfrm>
          <a:off x="11231925028" y="2028825"/>
          <a:ext cx="355022" cy="207817"/>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wrap="square" rtlCol="1" anchor="t"/>
        <a:lstStyle/>
        <a:p>
          <a:pPr algn="r" rtl="1"/>
          <a:r>
            <a:rPr lang="ar-SA" sz="1200" b="1"/>
            <a:t>*</a:t>
          </a:r>
        </a:p>
      </xdr:txBody>
    </xdr:sp>
    <xdr:clientData/>
  </xdr:twoCellAnchor>
</xdr:wsDr>
</file>

<file path=xl/theme/theme1.xml><?xml version="1.0" encoding="utf-8"?>
<a:theme xmlns:a="http://schemas.openxmlformats.org/drawingml/2006/main" name="سمة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tabColor rgb="FF7030A0"/>
  </sheetPr>
  <dimension ref="A1:G37"/>
  <sheetViews>
    <sheetView rightToLeft="1" tabSelected="1" view="pageBreakPreview" zoomScaleSheetLayoutView="100" workbookViewId="0">
      <selection activeCell="J5" sqref="J5"/>
    </sheetView>
  </sheetViews>
  <sheetFormatPr defaultColWidth="9" defaultRowHeight="14.25"/>
  <cols>
    <col min="1" max="1" width="13.375" style="1" customWidth="1"/>
    <col min="2" max="2" width="11.375" style="1" customWidth="1"/>
    <col min="3" max="3" width="15.75" style="1" customWidth="1"/>
    <col min="4" max="4" width="17.125" style="1" customWidth="1"/>
    <col min="5" max="5" width="14.625" style="1" customWidth="1"/>
    <col min="6" max="6" width="14" style="1" customWidth="1"/>
    <col min="7" max="7" width="14.875" style="1" customWidth="1"/>
    <col min="8" max="16384" width="9" style="1"/>
  </cols>
  <sheetData>
    <row r="1" spans="1:7" ht="21.75" customHeight="1">
      <c r="A1" s="238" t="s">
        <v>248</v>
      </c>
      <c r="B1" s="238"/>
      <c r="C1" s="238"/>
      <c r="D1" s="238"/>
      <c r="E1" s="238"/>
      <c r="F1" s="238"/>
      <c r="G1" s="238"/>
    </row>
    <row r="2" spans="1:7" ht="18.75" customHeight="1" thickBot="1">
      <c r="A2" s="13" t="s">
        <v>31</v>
      </c>
      <c r="B2" s="75"/>
      <c r="C2" s="75"/>
      <c r="D2" s="75"/>
      <c r="E2" s="75"/>
      <c r="F2" s="75"/>
      <c r="G2" s="75"/>
    </row>
    <row r="3" spans="1:7" ht="27.75" customHeight="1" thickTop="1">
      <c r="A3" s="239" t="s">
        <v>156</v>
      </c>
      <c r="B3" s="239" t="s">
        <v>28</v>
      </c>
      <c r="C3" s="239" t="s">
        <v>53</v>
      </c>
      <c r="D3" s="239" t="s">
        <v>204</v>
      </c>
      <c r="E3" s="239" t="s">
        <v>202</v>
      </c>
      <c r="F3" s="243" t="s">
        <v>157</v>
      </c>
      <c r="G3" s="243"/>
    </row>
    <row r="4" spans="1:7" ht="26.25" customHeight="1">
      <c r="A4" s="240"/>
      <c r="B4" s="240"/>
      <c r="C4" s="240"/>
      <c r="D4" s="240"/>
      <c r="E4" s="240"/>
      <c r="F4" s="18" t="s">
        <v>177</v>
      </c>
      <c r="G4" s="18" t="s">
        <v>26</v>
      </c>
    </row>
    <row r="5" spans="1:7" s="154" customFormat="1" ht="27" customHeight="1">
      <c r="A5" s="230">
        <v>2010</v>
      </c>
      <c r="B5" s="91">
        <v>425</v>
      </c>
      <c r="C5" s="171">
        <v>28640</v>
      </c>
      <c r="D5" s="161">
        <v>133</v>
      </c>
      <c r="E5" s="161">
        <v>389</v>
      </c>
      <c r="F5" s="129">
        <v>91.3</v>
      </c>
      <c r="G5" s="129">
        <v>65.7</v>
      </c>
    </row>
    <row r="6" spans="1:7" s="154" customFormat="1" ht="27" customHeight="1">
      <c r="A6" s="230">
        <v>2011</v>
      </c>
      <c r="B6" s="91">
        <v>253</v>
      </c>
      <c r="C6" s="171">
        <v>22343</v>
      </c>
      <c r="D6" s="161">
        <v>103</v>
      </c>
      <c r="E6" s="161">
        <v>147</v>
      </c>
      <c r="F6" s="231" t="s">
        <v>158</v>
      </c>
      <c r="G6" s="171">
        <v>62.8</v>
      </c>
    </row>
    <row r="7" spans="1:7" s="154" customFormat="1" ht="27" customHeight="1">
      <c r="A7" s="230">
        <v>2012</v>
      </c>
      <c r="B7" s="91">
        <v>257</v>
      </c>
      <c r="C7" s="171">
        <v>23137</v>
      </c>
      <c r="D7" s="161">
        <v>104</v>
      </c>
      <c r="E7" s="161">
        <v>144</v>
      </c>
      <c r="F7" s="129">
        <v>91.1</v>
      </c>
      <c r="G7" s="129">
        <v>61.2</v>
      </c>
    </row>
    <row r="8" spans="1:7" s="154" customFormat="1" ht="27" customHeight="1">
      <c r="A8" s="230">
        <v>2013</v>
      </c>
      <c r="B8" s="91">
        <v>257</v>
      </c>
      <c r="C8" s="216">
        <v>22752.3</v>
      </c>
      <c r="D8" s="162">
        <v>101</v>
      </c>
      <c r="E8" s="162">
        <v>138</v>
      </c>
      <c r="F8" s="129">
        <v>92.5</v>
      </c>
      <c r="G8" s="129">
        <v>62.4</v>
      </c>
    </row>
    <row r="9" spans="1:7" s="154" customFormat="1" ht="27" customHeight="1">
      <c r="A9" s="230">
        <v>2014</v>
      </c>
      <c r="B9" s="91">
        <v>257</v>
      </c>
      <c r="C9" s="216">
        <v>22506.799999999999</v>
      </c>
      <c r="D9" s="162">
        <v>100</v>
      </c>
      <c r="E9" s="162">
        <v>144</v>
      </c>
      <c r="F9" s="129">
        <v>92.5</v>
      </c>
      <c r="G9" s="129">
        <v>62.6</v>
      </c>
    </row>
    <row r="10" spans="1:7" s="154" customFormat="1" ht="27" customHeight="1">
      <c r="A10" s="230">
        <v>2015</v>
      </c>
      <c r="B10" s="91">
        <v>369</v>
      </c>
      <c r="C10" s="171">
        <v>31866.7</v>
      </c>
      <c r="D10" s="161">
        <v>108</v>
      </c>
      <c r="E10" s="161">
        <v>236</v>
      </c>
      <c r="F10" s="129">
        <v>88.4</v>
      </c>
      <c r="G10" s="129">
        <v>67</v>
      </c>
    </row>
    <row r="11" spans="1:7" s="154" customFormat="1" ht="27" customHeight="1">
      <c r="A11" s="230">
        <v>2016</v>
      </c>
      <c r="B11" s="91">
        <v>204</v>
      </c>
      <c r="C11" s="171">
        <v>26070.3</v>
      </c>
      <c r="D11" s="161">
        <v>65</v>
      </c>
      <c r="E11" s="161">
        <v>156</v>
      </c>
      <c r="F11" s="129">
        <v>87.1</v>
      </c>
      <c r="G11" s="129">
        <v>63.9</v>
      </c>
    </row>
    <row r="12" spans="1:7" s="154" customFormat="1" ht="27" customHeight="1" thickBot="1">
      <c r="A12" s="232">
        <v>2017</v>
      </c>
      <c r="B12" s="233">
        <v>251</v>
      </c>
      <c r="C12" s="234">
        <v>24622.2</v>
      </c>
      <c r="D12" s="235">
        <v>82</v>
      </c>
      <c r="E12" s="235">
        <v>205</v>
      </c>
      <c r="F12" s="236">
        <v>87.7</v>
      </c>
      <c r="G12" s="236">
        <v>61.9</v>
      </c>
    </row>
    <row r="13" spans="1:7" s="154" customFormat="1" ht="24.75" customHeight="1" thickTop="1">
      <c r="A13" s="212" t="s">
        <v>203</v>
      </c>
      <c r="B13" s="211"/>
      <c r="C13" s="211"/>
      <c r="D13" s="211"/>
      <c r="E13" s="211"/>
      <c r="F13" s="185"/>
      <c r="G13" s="185"/>
    </row>
    <row r="14" spans="1:7" ht="18" customHeight="1">
      <c r="A14" s="204" t="s">
        <v>159</v>
      </c>
      <c r="B14" s="213"/>
      <c r="C14" s="214"/>
      <c r="D14" s="214"/>
      <c r="E14" s="214"/>
      <c r="F14" s="215"/>
      <c r="G14" s="214"/>
    </row>
    <row r="15" spans="1:7" ht="20.100000000000001" customHeight="1">
      <c r="A15" s="241" t="s">
        <v>240</v>
      </c>
      <c r="B15" s="241"/>
      <c r="C15" s="241"/>
      <c r="D15" s="241"/>
      <c r="E15" s="241"/>
      <c r="F15" s="241"/>
      <c r="G15" s="241"/>
    </row>
    <row r="16" spans="1:7" ht="20.100000000000001" customHeight="1">
      <c r="A16" s="241" t="s">
        <v>241</v>
      </c>
      <c r="B16" s="241"/>
      <c r="C16" s="241"/>
      <c r="D16" s="241"/>
      <c r="E16" s="241"/>
      <c r="F16" s="241"/>
      <c r="G16" s="241"/>
    </row>
    <row r="17" spans="1:7" ht="20.100000000000001" customHeight="1">
      <c r="A17" s="241" t="s">
        <v>242</v>
      </c>
      <c r="B17" s="241"/>
      <c r="C17" s="241"/>
      <c r="D17" s="241"/>
      <c r="E17" s="241"/>
      <c r="F17" s="241"/>
      <c r="G17" s="241"/>
    </row>
    <row r="18" spans="1:7" ht="20.100000000000001" customHeight="1">
      <c r="A18" s="241" t="s">
        <v>243</v>
      </c>
      <c r="B18" s="241"/>
      <c r="C18" s="241"/>
      <c r="D18" s="241"/>
      <c r="E18" s="241"/>
      <c r="F18" s="241"/>
      <c r="G18" s="241"/>
    </row>
    <row r="19" spans="1:7" ht="20.100000000000001" customHeight="1">
      <c r="A19" s="241" t="s">
        <v>244</v>
      </c>
      <c r="B19" s="241"/>
      <c r="C19" s="241"/>
      <c r="D19" s="241"/>
      <c r="E19" s="241"/>
      <c r="F19" s="241"/>
      <c r="G19" s="241"/>
    </row>
    <row r="20" spans="1:7" ht="20.100000000000001" customHeight="1">
      <c r="A20" s="241" t="s">
        <v>245</v>
      </c>
      <c r="B20" s="241"/>
      <c r="C20" s="241"/>
      <c r="D20" s="241"/>
      <c r="E20" s="241"/>
      <c r="F20" s="241"/>
      <c r="G20" s="241"/>
    </row>
    <row r="21" spans="1:7" ht="20.100000000000001" customHeight="1">
      <c r="A21" s="237"/>
      <c r="B21" s="237"/>
      <c r="C21" s="237"/>
      <c r="D21" s="237"/>
      <c r="E21" s="237"/>
      <c r="F21" s="237"/>
      <c r="G21" s="237"/>
    </row>
    <row r="22" spans="1:7" ht="20.100000000000001" customHeight="1">
      <c r="A22" s="237"/>
      <c r="B22" s="237"/>
      <c r="C22" s="237"/>
      <c r="D22" s="237"/>
      <c r="E22" s="237"/>
      <c r="F22" s="237"/>
      <c r="G22" s="237"/>
    </row>
    <row r="23" spans="1:7" ht="20.100000000000001" customHeight="1">
      <c r="A23" s="237"/>
      <c r="B23" s="237"/>
      <c r="C23" s="237"/>
      <c r="D23" s="237"/>
      <c r="E23" s="237"/>
      <c r="F23" s="237"/>
      <c r="G23" s="237"/>
    </row>
    <row r="24" spans="1:7" ht="20.100000000000001" customHeight="1">
      <c r="A24" s="237"/>
      <c r="B24" s="237"/>
      <c r="C24" s="237"/>
      <c r="D24" s="237"/>
      <c r="E24" s="237"/>
      <c r="F24" s="237"/>
      <c r="G24" s="237"/>
    </row>
    <row r="25" spans="1:7" ht="20.100000000000001" customHeight="1">
      <c r="A25" s="237"/>
      <c r="B25" s="237"/>
      <c r="C25" s="237"/>
      <c r="D25" s="237"/>
      <c r="E25" s="237"/>
      <c r="F25" s="237"/>
      <c r="G25" s="237"/>
    </row>
    <row r="26" spans="1:7" ht="20.100000000000001" customHeight="1">
      <c r="A26" s="237"/>
      <c r="B26" s="237"/>
      <c r="C26" s="237"/>
      <c r="D26" s="237"/>
      <c r="E26" s="237"/>
      <c r="F26" s="237"/>
      <c r="G26" s="237"/>
    </row>
    <row r="27" spans="1:7" ht="20.100000000000001" customHeight="1">
      <c r="A27" s="237"/>
      <c r="B27" s="237"/>
      <c r="C27" s="237"/>
      <c r="D27" s="237"/>
      <c r="E27" s="237"/>
      <c r="F27" s="237"/>
      <c r="G27" s="237"/>
    </row>
    <row r="28" spans="1:7" ht="20.100000000000001" customHeight="1">
      <c r="A28" s="237"/>
      <c r="B28" s="237"/>
      <c r="C28" s="237"/>
      <c r="D28" s="237"/>
      <c r="E28" s="237"/>
      <c r="F28" s="237"/>
      <c r="G28" s="237"/>
    </row>
    <row r="29" spans="1:7" ht="17.25" customHeight="1">
      <c r="A29" s="244" t="s">
        <v>29</v>
      </c>
      <c r="B29" s="244"/>
      <c r="C29" s="244"/>
      <c r="D29" s="153"/>
      <c r="E29" s="153"/>
      <c r="F29" s="245">
        <v>92</v>
      </c>
      <c r="G29" s="245"/>
    </row>
    <row r="30" spans="1:7" ht="18" customHeight="1">
      <c r="C30" s="71"/>
      <c r="D30" s="71"/>
      <c r="E30" s="71"/>
    </row>
    <row r="37" spans="1:7" ht="28.5" customHeight="1">
      <c r="A37" s="242"/>
      <c r="B37" s="242"/>
      <c r="C37" s="242"/>
      <c r="D37" s="242"/>
      <c r="E37" s="242"/>
      <c r="F37" s="242"/>
      <c r="G37" s="242"/>
    </row>
  </sheetData>
  <mergeCells count="16">
    <mergeCell ref="A1:G1"/>
    <mergeCell ref="A3:A4"/>
    <mergeCell ref="B3:B4"/>
    <mergeCell ref="A17:G17"/>
    <mergeCell ref="A37:G37"/>
    <mergeCell ref="C3:C4"/>
    <mergeCell ref="D3:D4"/>
    <mergeCell ref="E3:E4"/>
    <mergeCell ref="F3:G3"/>
    <mergeCell ref="A15:G15"/>
    <mergeCell ref="A16:G16"/>
    <mergeCell ref="A19:G19"/>
    <mergeCell ref="A18:G18"/>
    <mergeCell ref="A20:G20"/>
    <mergeCell ref="A29:C29"/>
    <mergeCell ref="F29:G29"/>
  </mergeCells>
  <printOptions horizontalCentered="1"/>
  <pageMargins left="0.51181102362204722" right="0.51181102362204722" top="0.59055118110236227" bottom="0.19685039370078741" header="0.31496062992125984" footer="0.31496062992125984"/>
  <pageSetup paperSize="9" scale="85" orientation="landscape" r:id="rId1"/>
  <drawing r:id="rId2"/>
</worksheet>
</file>

<file path=xl/worksheets/sheet10.xml><?xml version="1.0" encoding="utf-8"?>
<worksheet xmlns="http://schemas.openxmlformats.org/spreadsheetml/2006/main" xmlns:r="http://schemas.openxmlformats.org/officeDocument/2006/relationships">
  <sheetPr>
    <tabColor rgb="FF7030A0"/>
  </sheetPr>
  <dimension ref="A1:Q27"/>
  <sheetViews>
    <sheetView rightToLeft="1" view="pageBreakPreview" topLeftCell="A13" zoomScaleSheetLayoutView="100" workbookViewId="0">
      <selection activeCell="K27" sqref="K27"/>
    </sheetView>
  </sheetViews>
  <sheetFormatPr defaultColWidth="9" defaultRowHeight="14.25"/>
  <cols>
    <col min="1" max="1" width="13.25" style="1" customWidth="1"/>
    <col min="2" max="4" width="11.625" style="1" customWidth="1"/>
    <col min="5" max="5" width="0.75" style="1" customWidth="1"/>
    <col min="6" max="8" width="11.625" style="1" customWidth="1"/>
    <col min="9" max="9" width="0.625" style="1" customWidth="1"/>
    <col min="10" max="12" width="11.625" style="1" customWidth="1"/>
    <col min="13" max="16384" width="9" style="1"/>
  </cols>
  <sheetData>
    <row r="1" spans="1:17" ht="24.75" customHeight="1">
      <c r="A1" s="274" t="s">
        <v>98</v>
      </c>
      <c r="B1" s="274"/>
      <c r="C1" s="274"/>
      <c r="D1" s="274"/>
      <c r="E1" s="274"/>
      <c r="F1" s="274"/>
      <c r="G1" s="274"/>
      <c r="H1" s="274"/>
      <c r="I1" s="274"/>
      <c r="J1" s="274"/>
      <c r="K1" s="274"/>
      <c r="L1" s="274"/>
    </row>
    <row r="2" spans="1:17" ht="22.5" customHeight="1" thickBot="1">
      <c r="A2" s="14" t="s">
        <v>99</v>
      </c>
      <c r="B2" s="14"/>
      <c r="C2" s="14"/>
      <c r="D2" s="14"/>
      <c r="E2" s="14"/>
      <c r="F2" s="14"/>
      <c r="G2" s="14"/>
      <c r="H2" s="14"/>
      <c r="I2" s="14"/>
      <c r="J2" s="14"/>
      <c r="K2" s="14"/>
      <c r="L2" s="14"/>
    </row>
    <row r="3" spans="1:17" ht="30" customHeight="1" thickTop="1">
      <c r="A3" s="239" t="s">
        <v>0</v>
      </c>
      <c r="B3" s="243" t="s">
        <v>183</v>
      </c>
      <c r="C3" s="243"/>
      <c r="D3" s="243"/>
      <c r="E3" s="250"/>
      <c r="F3" s="243" t="s">
        <v>48</v>
      </c>
      <c r="G3" s="243"/>
      <c r="H3" s="243"/>
      <c r="I3" s="250"/>
      <c r="J3" s="243" t="s">
        <v>49</v>
      </c>
      <c r="K3" s="243"/>
      <c r="L3" s="243"/>
    </row>
    <row r="4" spans="1:17" ht="30.75" customHeight="1">
      <c r="A4" s="240"/>
      <c r="B4" s="18" t="s">
        <v>184</v>
      </c>
      <c r="C4" s="18" t="s">
        <v>234</v>
      </c>
      <c r="D4" s="21" t="s">
        <v>14</v>
      </c>
      <c r="E4" s="251"/>
      <c r="F4" s="18" t="s">
        <v>17</v>
      </c>
      <c r="G4" s="18" t="s">
        <v>18</v>
      </c>
      <c r="H4" s="21" t="s">
        <v>14</v>
      </c>
      <c r="I4" s="251"/>
      <c r="J4" s="18" t="s">
        <v>17</v>
      </c>
      <c r="K4" s="18" t="s">
        <v>18</v>
      </c>
      <c r="L4" s="21" t="s">
        <v>14</v>
      </c>
    </row>
    <row r="5" spans="1:17" ht="24" customHeight="1">
      <c r="A5" s="4" t="s">
        <v>1</v>
      </c>
      <c r="B5" s="156">
        <v>1</v>
      </c>
      <c r="C5" s="156">
        <v>0</v>
      </c>
      <c r="D5" s="91">
        <f t="shared" ref="D5:D10" si="0">SUM(B5:C5)</f>
        <v>1</v>
      </c>
      <c r="E5" s="91"/>
      <c r="F5" s="91">
        <v>0</v>
      </c>
      <c r="G5" s="91">
        <v>1</v>
      </c>
      <c r="H5" s="91">
        <f t="shared" ref="H5:H20" si="1">SUM(F5:G5)</f>
        <v>1</v>
      </c>
      <c r="I5" s="77">
        <f>SUM(F5:H5)</f>
        <v>2</v>
      </c>
      <c r="J5" s="91">
        <v>0</v>
      </c>
      <c r="K5" s="91">
        <v>0</v>
      </c>
      <c r="L5" s="91">
        <f t="shared" ref="L5:L21" si="2">SUM(J5:K5)</f>
        <v>0</v>
      </c>
    </row>
    <row r="6" spans="1:17" ht="24" customHeight="1">
      <c r="A6" s="4" t="s">
        <v>2</v>
      </c>
      <c r="B6" s="91">
        <v>2</v>
      </c>
      <c r="C6" s="91">
        <v>0</v>
      </c>
      <c r="D6" s="91">
        <f t="shared" si="0"/>
        <v>2</v>
      </c>
      <c r="E6" s="91"/>
      <c r="F6" s="91">
        <v>2</v>
      </c>
      <c r="G6" s="147">
        <v>0</v>
      </c>
      <c r="H6" s="91">
        <f t="shared" si="1"/>
        <v>2</v>
      </c>
      <c r="I6" s="77"/>
      <c r="J6" s="91">
        <v>0</v>
      </c>
      <c r="K6" s="147">
        <v>0</v>
      </c>
      <c r="L6" s="91">
        <f t="shared" si="2"/>
        <v>0</v>
      </c>
    </row>
    <row r="7" spans="1:17" ht="24" customHeight="1">
      <c r="A7" s="4" t="s">
        <v>3</v>
      </c>
      <c r="B7" s="91">
        <v>0</v>
      </c>
      <c r="C7" s="91">
        <v>6</v>
      </c>
      <c r="D7" s="91">
        <f t="shared" si="0"/>
        <v>6</v>
      </c>
      <c r="E7" s="91"/>
      <c r="F7" s="91">
        <v>0</v>
      </c>
      <c r="G7" s="147">
        <v>0</v>
      </c>
      <c r="H7" s="91">
        <f t="shared" si="1"/>
        <v>0</v>
      </c>
      <c r="I7" s="77"/>
      <c r="J7" s="91">
        <v>0</v>
      </c>
      <c r="K7" s="147">
        <v>6</v>
      </c>
      <c r="L7" s="91">
        <f t="shared" si="2"/>
        <v>6</v>
      </c>
    </row>
    <row r="8" spans="1:17" ht="24" customHeight="1">
      <c r="A8" s="4" t="s">
        <v>16</v>
      </c>
      <c r="B8" s="156">
        <v>0</v>
      </c>
      <c r="C8" s="156">
        <v>6</v>
      </c>
      <c r="D8" s="91">
        <f t="shared" si="0"/>
        <v>6</v>
      </c>
      <c r="E8" s="91"/>
      <c r="F8" s="144">
        <v>0</v>
      </c>
      <c r="G8" s="144">
        <v>0</v>
      </c>
      <c r="H8" s="144">
        <f t="shared" si="1"/>
        <v>0</v>
      </c>
      <c r="I8" s="89"/>
      <c r="J8" s="144">
        <v>0</v>
      </c>
      <c r="K8" s="144">
        <v>6</v>
      </c>
      <c r="L8" s="144">
        <f t="shared" si="2"/>
        <v>6</v>
      </c>
    </row>
    <row r="9" spans="1:17" ht="24" customHeight="1">
      <c r="A9" s="15" t="s">
        <v>36</v>
      </c>
      <c r="B9" s="91">
        <v>9</v>
      </c>
      <c r="C9" s="91">
        <v>14</v>
      </c>
      <c r="D9" s="91">
        <f t="shared" si="0"/>
        <v>23</v>
      </c>
      <c r="E9" s="91"/>
      <c r="F9" s="91">
        <v>9</v>
      </c>
      <c r="G9" s="147">
        <v>0</v>
      </c>
      <c r="H9" s="91">
        <f t="shared" si="1"/>
        <v>9</v>
      </c>
      <c r="I9" s="91"/>
      <c r="J9" s="91">
        <v>0</v>
      </c>
      <c r="K9" s="147">
        <v>14</v>
      </c>
      <c r="L9" s="91">
        <f t="shared" si="2"/>
        <v>14</v>
      </c>
    </row>
    <row r="10" spans="1:17" ht="24" customHeight="1">
      <c r="A10" s="3" t="s">
        <v>37</v>
      </c>
      <c r="B10" s="91">
        <v>0</v>
      </c>
      <c r="C10" s="91">
        <v>2</v>
      </c>
      <c r="D10" s="91">
        <f t="shared" si="0"/>
        <v>2</v>
      </c>
      <c r="E10" s="91"/>
      <c r="F10" s="91">
        <v>0</v>
      </c>
      <c r="G10" s="147">
        <v>0</v>
      </c>
      <c r="H10" s="91">
        <f t="shared" si="1"/>
        <v>0</v>
      </c>
      <c r="I10" s="91"/>
      <c r="J10" s="91">
        <v>0</v>
      </c>
      <c r="K10" s="147">
        <v>2</v>
      </c>
      <c r="L10" s="91">
        <f t="shared" si="2"/>
        <v>2</v>
      </c>
    </row>
    <row r="11" spans="1:17" ht="24" customHeight="1">
      <c r="A11" s="4" t="s">
        <v>4</v>
      </c>
      <c r="B11" s="91">
        <v>1</v>
      </c>
      <c r="C11" s="91">
        <v>14</v>
      </c>
      <c r="D11" s="91">
        <f t="shared" ref="D11:D17" si="3">SUM(B11:C11)</f>
        <v>15</v>
      </c>
      <c r="E11" s="91"/>
      <c r="F11" s="91">
        <v>1</v>
      </c>
      <c r="G11" s="147">
        <v>0</v>
      </c>
      <c r="H11" s="91">
        <f t="shared" si="1"/>
        <v>1</v>
      </c>
      <c r="I11" s="91"/>
      <c r="J11" s="91">
        <v>0</v>
      </c>
      <c r="K11" s="147">
        <v>14</v>
      </c>
      <c r="L11" s="91">
        <f t="shared" si="2"/>
        <v>14</v>
      </c>
    </row>
    <row r="12" spans="1:17" ht="24" customHeight="1">
      <c r="A12" s="4" t="s">
        <v>5</v>
      </c>
      <c r="B12" s="91">
        <v>0</v>
      </c>
      <c r="C12" s="91">
        <v>0</v>
      </c>
      <c r="D12" s="91">
        <f t="shared" si="3"/>
        <v>0</v>
      </c>
      <c r="E12" s="91"/>
      <c r="F12" s="91">
        <v>0</v>
      </c>
      <c r="G12" s="147">
        <v>0</v>
      </c>
      <c r="H12" s="91">
        <f t="shared" si="1"/>
        <v>0</v>
      </c>
      <c r="I12" s="77"/>
      <c r="J12" s="91">
        <v>0</v>
      </c>
      <c r="K12" s="147">
        <v>0</v>
      </c>
      <c r="L12" s="91">
        <f t="shared" si="2"/>
        <v>0</v>
      </c>
    </row>
    <row r="13" spans="1:17" ht="24" customHeight="1">
      <c r="A13" s="4" t="s">
        <v>6</v>
      </c>
      <c r="B13" s="148">
        <v>0</v>
      </c>
      <c r="C13" s="148">
        <v>0</v>
      </c>
      <c r="D13" s="91">
        <f t="shared" si="3"/>
        <v>0</v>
      </c>
      <c r="E13" s="91"/>
      <c r="F13" s="148">
        <v>0</v>
      </c>
      <c r="G13" s="149">
        <v>0</v>
      </c>
      <c r="H13" s="148">
        <f t="shared" si="1"/>
        <v>0</v>
      </c>
      <c r="I13" s="148"/>
      <c r="J13" s="148">
        <v>0</v>
      </c>
      <c r="K13" s="149">
        <v>0</v>
      </c>
      <c r="L13" s="148">
        <f t="shared" si="2"/>
        <v>0</v>
      </c>
    </row>
    <row r="14" spans="1:17" ht="24" customHeight="1">
      <c r="A14" s="4" t="s">
        <v>35</v>
      </c>
      <c r="B14" s="91">
        <v>0</v>
      </c>
      <c r="C14" s="91">
        <v>1</v>
      </c>
      <c r="D14" s="91">
        <f t="shared" si="3"/>
        <v>1</v>
      </c>
      <c r="E14" s="91"/>
      <c r="F14" s="91">
        <v>0</v>
      </c>
      <c r="G14" s="91">
        <v>0</v>
      </c>
      <c r="H14" s="91">
        <f t="shared" si="1"/>
        <v>0</v>
      </c>
      <c r="I14" s="91"/>
      <c r="J14" s="91">
        <v>0</v>
      </c>
      <c r="K14" s="91">
        <v>1</v>
      </c>
      <c r="L14" s="91">
        <f t="shared" si="2"/>
        <v>1</v>
      </c>
    </row>
    <row r="15" spans="1:17" ht="24" customHeight="1">
      <c r="A15" s="4" t="s">
        <v>8</v>
      </c>
      <c r="B15" s="91">
        <v>7</v>
      </c>
      <c r="C15" s="91">
        <v>5</v>
      </c>
      <c r="D15" s="91">
        <f t="shared" si="3"/>
        <v>12</v>
      </c>
      <c r="E15" s="91"/>
      <c r="F15" s="91">
        <v>1</v>
      </c>
      <c r="G15" s="147">
        <v>6</v>
      </c>
      <c r="H15" s="91">
        <f t="shared" si="1"/>
        <v>7</v>
      </c>
      <c r="I15" s="91"/>
      <c r="J15" s="91">
        <v>1</v>
      </c>
      <c r="K15" s="147">
        <v>4</v>
      </c>
      <c r="L15" s="91">
        <f t="shared" si="2"/>
        <v>5</v>
      </c>
      <c r="M15" s="246"/>
      <c r="N15" s="246"/>
      <c r="O15" s="246"/>
      <c r="P15" s="246"/>
      <c r="Q15" s="246"/>
    </row>
    <row r="16" spans="1:17" s="28" customFormat="1" ht="24" customHeight="1">
      <c r="A16" s="90" t="s">
        <v>9</v>
      </c>
      <c r="B16" s="91">
        <v>0</v>
      </c>
      <c r="C16" s="91">
        <v>9</v>
      </c>
      <c r="D16" s="91">
        <f t="shared" si="3"/>
        <v>9</v>
      </c>
      <c r="E16" s="91"/>
      <c r="F16" s="91">
        <v>0</v>
      </c>
      <c r="G16" s="91">
        <v>0</v>
      </c>
      <c r="H16" s="91">
        <f t="shared" si="1"/>
        <v>0</v>
      </c>
      <c r="I16" s="91"/>
      <c r="J16" s="91">
        <v>7</v>
      </c>
      <c r="K16" s="147">
        <v>2</v>
      </c>
      <c r="L16" s="91">
        <f t="shared" si="2"/>
        <v>9</v>
      </c>
    </row>
    <row r="17" spans="1:12" ht="24" customHeight="1">
      <c r="A17" s="4" t="s">
        <v>10</v>
      </c>
      <c r="B17" s="148">
        <v>0</v>
      </c>
      <c r="C17" s="148">
        <v>0</v>
      </c>
      <c r="D17" s="91">
        <f t="shared" si="3"/>
        <v>0</v>
      </c>
      <c r="E17" s="91"/>
      <c r="F17" s="148">
        <v>0</v>
      </c>
      <c r="G17" s="149">
        <v>0</v>
      </c>
      <c r="H17" s="148">
        <f t="shared" si="1"/>
        <v>0</v>
      </c>
      <c r="I17" s="148"/>
      <c r="J17" s="148">
        <v>0</v>
      </c>
      <c r="K17" s="149">
        <v>0</v>
      </c>
      <c r="L17" s="148">
        <f t="shared" si="2"/>
        <v>0</v>
      </c>
    </row>
    <row r="18" spans="1:12" ht="24" customHeight="1">
      <c r="A18" s="4" t="s">
        <v>11</v>
      </c>
      <c r="B18" s="91">
        <v>0</v>
      </c>
      <c r="C18" s="91">
        <v>0</v>
      </c>
      <c r="D18" s="91">
        <f>SUM(B18:C18)</f>
        <v>0</v>
      </c>
      <c r="E18" s="91"/>
      <c r="F18" s="91">
        <v>0</v>
      </c>
      <c r="G18" s="147">
        <v>0</v>
      </c>
      <c r="H18" s="91">
        <f t="shared" si="1"/>
        <v>0</v>
      </c>
      <c r="I18" s="91"/>
      <c r="J18" s="91">
        <v>0</v>
      </c>
      <c r="K18" s="147">
        <v>0</v>
      </c>
      <c r="L18" s="91">
        <f t="shared" si="2"/>
        <v>0</v>
      </c>
    </row>
    <row r="19" spans="1:12" ht="24" customHeight="1">
      <c r="A19" s="4" t="s">
        <v>12</v>
      </c>
      <c r="B19" s="91">
        <v>2</v>
      </c>
      <c r="C19" s="91">
        <v>0</v>
      </c>
      <c r="D19" s="91">
        <f>SUM(B19:C19)</f>
        <v>2</v>
      </c>
      <c r="E19" s="91"/>
      <c r="F19" s="91">
        <v>0</v>
      </c>
      <c r="G19" s="147">
        <v>2</v>
      </c>
      <c r="H19" s="91">
        <f t="shared" si="1"/>
        <v>2</v>
      </c>
      <c r="I19" s="91"/>
      <c r="J19" s="91">
        <v>0</v>
      </c>
      <c r="K19" s="147">
        <v>0</v>
      </c>
      <c r="L19" s="91">
        <f t="shared" si="2"/>
        <v>0</v>
      </c>
    </row>
    <row r="20" spans="1:12" ht="24" customHeight="1" thickBot="1">
      <c r="A20" s="5" t="s">
        <v>13</v>
      </c>
      <c r="B20" s="150">
        <v>1</v>
      </c>
      <c r="C20" s="150">
        <v>2</v>
      </c>
      <c r="D20" s="150">
        <f>SUM(B20:C20)</f>
        <v>3</v>
      </c>
      <c r="E20" s="150"/>
      <c r="F20" s="150">
        <v>1</v>
      </c>
      <c r="G20" s="151">
        <v>0</v>
      </c>
      <c r="H20" s="150">
        <f t="shared" si="1"/>
        <v>1</v>
      </c>
      <c r="I20" s="150"/>
      <c r="J20" s="150">
        <v>0</v>
      </c>
      <c r="K20" s="151">
        <v>2</v>
      </c>
      <c r="L20" s="150">
        <f t="shared" si="2"/>
        <v>2</v>
      </c>
    </row>
    <row r="21" spans="1:12" ht="24" customHeight="1" thickTop="1" thickBot="1">
      <c r="A21" s="20" t="s">
        <v>90</v>
      </c>
      <c r="B21" s="145">
        <f>SUM(B5:B20)</f>
        <v>23</v>
      </c>
      <c r="C21" s="146">
        <f>SUM(C5:C20)</f>
        <v>59</v>
      </c>
      <c r="D21" s="146">
        <f>SUM(B21:C21)</f>
        <v>82</v>
      </c>
      <c r="E21" s="146"/>
      <c r="F21" s="145">
        <f t="shared" ref="F21:K21" si="4">SUM(F5:F20)</f>
        <v>14</v>
      </c>
      <c r="G21" s="146">
        <f t="shared" si="4"/>
        <v>9</v>
      </c>
      <c r="H21" s="146">
        <f t="shared" si="4"/>
        <v>23</v>
      </c>
      <c r="I21" s="146">
        <f t="shared" si="4"/>
        <v>2</v>
      </c>
      <c r="J21" s="146">
        <f t="shared" si="4"/>
        <v>8</v>
      </c>
      <c r="K21" s="146">
        <f t="shared" si="4"/>
        <v>51</v>
      </c>
      <c r="L21" s="146">
        <f t="shared" si="2"/>
        <v>59</v>
      </c>
    </row>
    <row r="22" spans="1:12" ht="4.5" customHeight="1" thickTop="1">
      <c r="A22" s="246"/>
      <c r="B22" s="246"/>
      <c r="C22" s="246"/>
      <c r="D22" s="246"/>
      <c r="E22" s="246"/>
      <c r="F22" s="246"/>
      <c r="G22" s="246"/>
      <c r="H22" s="246"/>
      <c r="I22" s="30"/>
      <c r="J22" s="23"/>
      <c r="K22" s="2"/>
      <c r="L22" s="2"/>
    </row>
    <row r="23" spans="1:12" ht="24" customHeight="1">
      <c r="A23" s="247" t="s">
        <v>207</v>
      </c>
      <c r="B23" s="247"/>
      <c r="C23" s="247"/>
      <c r="D23" s="247"/>
      <c r="E23" s="247"/>
      <c r="F23" s="247"/>
      <c r="G23" s="247"/>
      <c r="H23" s="247"/>
      <c r="I23" s="247"/>
      <c r="J23" s="247"/>
      <c r="K23" s="247"/>
      <c r="L23" s="247"/>
    </row>
    <row r="24" spans="1:12" ht="24" customHeight="1">
      <c r="A24" s="248" t="s">
        <v>93</v>
      </c>
      <c r="B24" s="248"/>
      <c r="C24" s="248"/>
      <c r="D24" s="248"/>
      <c r="E24" s="248"/>
      <c r="F24" s="248"/>
      <c r="G24" s="248"/>
      <c r="H24" s="248"/>
      <c r="I24" s="248"/>
      <c r="J24" s="248"/>
      <c r="K24" s="248"/>
      <c r="L24" s="248"/>
    </row>
    <row r="25" spans="1:12" ht="23.25" customHeight="1">
      <c r="A25" s="194"/>
      <c r="B25" s="194"/>
      <c r="C25" s="194"/>
      <c r="D25" s="194"/>
      <c r="E25" s="194"/>
      <c r="F25" s="194"/>
      <c r="G25" s="194"/>
      <c r="H25" s="194"/>
      <c r="I25" s="194"/>
      <c r="J25" s="194"/>
      <c r="K25" s="194"/>
      <c r="L25" s="194"/>
    </row>
    <row r="26" spans="1:12" ht="24" customHeight="1">
      <c r="A26" s="244" t="s">
        <v>29</v>
      </c>
      <c r="B26" s="244"/>
      <c r="C26" s="244"/>
      <c r="D26" s="244"/>
      <c r="E26" s="244"/>
      <c r="F26" s="244"/>
      <c r="G26" s="244"/>
      <c r="H26" s="245">
        <v>101</v>
      </c>
      <c r="I26" s="245"/>
      <c r="J26" s="245"/>
      <c r="K26" s="245"/>
      <c r="L26" s="245"/>
    </row>
    <row r="27" spans="1:12" ht="24" customHeight="1"/>
  </sheetData>
  <mergeCells count="13">
    <mergeCell ref="M15:Q15"/>
    <mergeCell ref="A22:H22"/>
    <mergeCell ref="A26:G26"/>
    <mergeCell ref="H26:L26"/>
    <mergeCell ref="A1:L1"/>
    <mergeCell ref="A3:A4"/>
    <mergeCell ref="F3:H3"/>
    <mergeCell ref="I3:I4"/>
    <mergeCell ref="J3:L3"/>
    <mergeCell ref="A23:L23"/>
    <mergeCell ref="A24:L24"/>
    <mergeCell ref="B3:D3"/>
    <mergeCell ref="E3:E4"/>
  </mergeCells>
  <printOptions horizontalCentered="1"/>
  <pageMargins left="0.51181102362204722" right="0.51181102362204722" top="0.59055118110236227" bottom="0.19685039370078741" header="0.31496062992125984" footer="0.31496062992125984"/>
  <pageSetup paperSize="9" scale="90" orientation="landscape" r:id="rId1"/>
</worksheet>
</file>

<file path=xl/worksheets/sheet11.xml><?xml version="1.0" encoding="utf-8"?>
<worksheet xmlns="http://schemas.openxmlformats.org/spreadsheetml/2006/main" xmlns:r="http://schemas.openxmlformats.org/officeDocument/2006/relationships">
  <sheetPr>
    <tabColor rgb="FF7030A0"/>
  </sheetPr>
  <dimension ref="A1:N28"/>
  <sheetViews>
    <sheetView rightToLeft="1" view="pageBreakPreview" topLeftCell="A13" zoomScaleSheetLayoutView="100" workbookViewId="0">
      <selection activeCell="L28" sqref="L28"/>
    </sheetView>
  </sheetViews>
  <sheetFormatPr defaultColWidth="9" defaultRowHeight="14.25"/>
  <cols>
    <col min="1" max="1" width="11.375" style="1" customWidth="1"/>
    <col min="2" max="4" width="11.875" style="1" customWidth="1"/>
    <col min="5" max="5" width="0.75" style="1" customWidth="1"/>
    <col min="6" max="8" width="11.875" style="1" customWidth="1"/>
    <col min="9" max="9" width="0.875" style="1" customWidth="1"/>
    <col min="10" max="12" width="11.875" style="1" customWidth="1"/>
    <col min="13" max="16384" width="9" style="1"/>
  </cols>
  <sheetData>
    <row r="1" spans="1:14" ht="28.5" customHeight="1">
      <c r="A1" s="274" t="s">
        <v>235</v>
      </c>
      <c r="B1" s="274"/>
      <c r="C1" s="274"/>
      <c r="D1" s="274"/>
      <c r="E1" s="274"/>
      <c r="F1" s="274"/>
      <c r="G1" s="274"/>
      <c r="H1" s="274"/>
      <c r="I1" s="274"/>
      <c r="J1" s="274"/>
      <c r="K1" s="274"/>
      <c r="L1" s="274"/>
    </row>
    <row r="2" spans="1:14" ht="17.25" customHeight="1" thickBot="1">
      <c r="A2" s="14" t="s">
        <v>198</v>
      </c>
      <c r="B2" s="14"/>
      <c r="C2" s="14"/>
      <c r="D2" s="14"/>
      <c r="E2" s="14"/>
      <c r="F2" s="14"/>
      <c r="G2" s="14"/>
      <c r="H2" s="14"/>
      <c r="I2" s="14"/>
      <c r="J2" s="14"/>
      <c r="K2" s="14"/>
      <c r="L2" s="14"/>
    </row>
    <row r="3" spans="1:14" ht="32.25" customHeight="1" thickTop="1">
      <c r="A3" s="239" t="s">
        <v>0</v>
      </c>
      <c r="B3" s="243" t="s">
        <v>50</v>
      </c>
      <c r="C3" s="243"/>
      <c r="D3" s="243"/>
      <c r="E3" s="239"/>
      <c r="F3" s="250" t="s">
        <v>67</v>
      </c>
      <c r="G3" s="250"/>
      <c r="H3" s="250"/>
      <c r="I3" s="239"/>
      <c r="J3" s="250" t="s">
        <v>68</v>
      </c>
      <c r="K3" s="250"/>
      <c r="L3" s="250"/>
    </row>
    <row r="4" spans="1:14" ht="28.5" customHeight="1">
      <c r="A4" s="240"/>
      <c r="B4" s="18" t="s">
        <v>17</v>
      </c>
      <c r="C4" s="18" t="s">
        <v>18</v>
      </c>
      <c r="D4" s="21" t="s">
        <v>14</v>
      </c>
      <c r="E4" s="240"/>
      <c r="F4" s="18" t="s">
        <v>20</v>
      </c>
      <c r="G4" s="18" t="s">
        <v>21</v>
      </c>
      <c r="H4" s="21" t="s">
        <v>14</v>
      </c>
      <c r="I4" s="240"/>
      <c r="J4" s="18" t="s">
        <v>20</v>
      </c>
      <c r="K4" s="18" t="s">
        <v>21</v>
      </c>
      <c r="L4" s="21" t="s">
        <v>14</v>
      </c>
    </row>
    <row r="5" spans="1:14" ht="23.25" customHeight="1">
      <c r="A5" s="4" t="s">
        <v>1</v>
      </c>
      <c r="B5" s="91">
        <v>5</v>
      </c>
      <c r="C5" s="91">
        <v>27</v>
      </c>
      <c r="D5" s="91">
        <f t="shared" ref="D5:D10" si="0">SUM(B5:C5)</f>
        <v>32</v>
      </c>
      <c r="E5" s="91"/>
      <c r="F5" s="91">
        <v>0</v>
      </c>
      <c r="G5" s="91">
        <v>5</v>
      </c>
      <c r="H5" s="91">
        <f t="shared" ref="H5:H10" si="1">SUM(F5:G5)</f>
        <v>5</v>
      </c>
      <c r="I5" s="91"/>
      <c r="J5" s="91">
        <v>0</v>
      </c>
      <c r="K5" s="91">
        <v>27</v>
      </c>
      <c r="L5" s="91">
        <f t="shared" ref="L5:L10" si="2">SUM(J5:K5)</f>
        <v>27</v>
      </c>
    </row>
    <row r="6" spans="1:14" ht="23.25" customHeight="1">
      <c r="A6" s="4" t="s">
        <v>2</v>
      </c>
      <c r="B6" s="91">
        <v>1</v>
      </c>
      <c r="C6" s="147">
        <v>6</v>
      </c>
      <c r="D6" s="91">
        <f t="shared" si="0"/>
        <v>7</v>
      </c>
      <c r="E6" s="77"/>
      <c r="F6" s="91">
        <v>0</v>
      </c>
      <c r="G6" s="91">
        <v>1</v>
      </c>
      <c r="H6" s="91">
        <f t="shared" si="1"/>
        <v>1</v>
      </c>
      <c r="I6" s="77"/>
      <c r="J6" s="91">
        <v>0</v>
      </c>
      <c r="K6" s="91">
        <v>6</v>
      </c>
      <c r="L6" s="91">
        <f t="shared" si="2"/>
        <v>6</v>
      </c>
    </row>
    <row r="7" spans="1:14" ht="23.25" customHeight="1">
      <c r="A7" s="4" t="s">
        <v>3</v>
      </c>
      <c r="B7" s="91">
        <v>0</v>
      </c>
      <c r="C7" s="147">
        <v>22</v>
      </c>
      <c r="D7" s="91">
        <f t="shared" si="0"/>
        <v>22</v>
      </c>
      <c r="E7" s="91"/>
      <c r="F7" s="91">
        <v>0</v>
      </c>
      <c r="G7" s="91">
        <v>0</v>
      </c>
      <c r="H7" s="91">
        <f t="shared" si="1"/>
        <v>0</v>
      </c>
      <c r="I7" s="91"/>
      <c r="J7" s="91">
        <v>0</v>
      </c>
      <c r="K7" s="91">
        <v>22</v>
      </c>
      <c r="L7" s="91">
        <f t="shared" si="2"/>
        <v>22</v>
      </c>
    </row>
    <row r="8" spans="1:14" ht="23.25" customHeight="1">
      <c r="A8" s="4" t="s">
        <v>16</v>
      </c>
      <c r="B8" s="91">
        <v>0</v>
      </c>
      <c r="C8" s="91">
        <v>16</v>
      </c>
      <c r="D8" s="91">
        <f t="shared" si="0"/>
        <v>16</v>
      </c>
      <c r="E8" s="91">
        <f>SUM(B8:D8)</f>
        <v>32</v>
      </c>
      <c r="F8" s="91">
        <v>0</v>
      </c>
      <c r="G8" s="91">
        <v>0</v>
      </c>
      <c r="H8" s="91">
        <f t="shared" si="1"/>
        <v>0</v>
      </c>
      <c r="I8" s="91"/>
      <c r="J8" s="91">
        <v>0</v>
      </c>
      <c r="K8" s="91">
        <v>16</v>
      </c>
      <c r="L8" s="91">
        <f t="shared" si="2"/>
        <v>16</v>
      </c>
    </row>
    <row r="9" spans="1:14" ht="23.25" customHeight="1">
      <c r="A9" s="15" t="s">
        <v>36</v>
      </c>
      <c r="B9" s="91">
        <v>1</v>
      </c>
      <c r="C9" s="147">
        <v>2</v>
      </c>
      <c r="D9" s="91">
        <f t="shared" si="0"/>
        <v>3</v>
      </c>
      <c r="E9" s="91"/>
      <c r="F9" s="91">
        <v>1</v>
      </c>
      <c r="G9" s="91">
        <v>0</v>
      </c>
      <c r="H9" s="91">
        <f t="shared" si="1"/>
        <v>1</v>
      </c>
      <c r="I9" s="91"/>
      <c r="J9" s="91">
        <v>0</v>
      </c>
      <c r="K9" s="91">
        <v>2</v>
      </c>
      <c r="L9" s="91">
        <f t="shared" si="2"/>
        <v>2</v>
      </c>
      <c r="M9" s="120"/>
    </row>
    <row r="10" spans="1:14" ht="23.25" customHeight="1">
      <c r="A10" s="3" t="s">
        <v>37</v>
      </c>
      <c r="B10" s="91">
        <v>0</v>
      </c>
      <c r="C10" s="147">
        <v>2</v>
      </c>
      <c r="D10" s="91">
        <f t="shared" si="0"/>
        <v>2</v>
      </c>
      <c r="E10" s="91"/>
      <c r="F10" s="91">
        <v>0</v>
      </c>
      <c r="G10" s="91">
        <v>0</v>
      </c>
      <c r="H10" s="91">
        <f t="shared" si="1"/>
        <v>0</v>
      </c>
      <c r="I10" s="91"/>
      <c r="J10" s="91">
        <v>0</v>
      </c>
      <c r="K10" s="91">
        <v>2</v>
      </c>
      <c r="L10" s="91">
        <f t="shared" si="2"/>
        <v>2</v>
      </c>
    </row>
    <row r="11" spans="1:14" ht="23.25" customHeight="1">
      <c r="A11" s="4" t="s">
        <v>4</v>
      </c>
      <c r="B11" s="91">
        <v>5</v>
      </c>
      <c r="C11" s="147">
        <v>6</v>
      </c>
      <c r="D11" s="91">
        <f t="shared" ref="D11:D17" si="3">SUM(B11:C11)</f>
        <v>11</v>
      </c>
      <c r="E11" s="91"/>
      <c r="F11" s="91">
        <v>0</v>
      </c>
      <c r="G11" s="91">
        <v>5</v>
      </c>
      <c r="H11" s="91">
        <f t="shared" ref="H11:H17" si="4">SUM(F11:G11)</f>
        <v>5</v>
      </c>
      <c r="I11" s="91"/>
      <c r="J11" s="91">
        <v>0</v>
      </c>
      <c r="K11" s="91">
        <v>6</v>
      </c>
      <c r="L11" s="91">
        <f t="shared" ref="L11:L19" si="5">SUM(J11:K11)</f>
        <v>6</v>
      </c>
    </row>
    <row r="12" spans="1:14" ht="23.25" customHeight="1">
      <c r="A12" s="4" t="s">
        <v>5</v>
      </c>
      <c r="B12" s="91">
        <v>2</v>
      </c>
      <c r="C12" s="147">
        <v>3</v>
      </c>
      <c r="D12" s="91">
        <f t="shared" si="3"/>
        <v>5</v>
      </c>
      <c r="E12" s="91"/>
      <c r="F12" s="91">
        <v>1</v>
      </c>
      <c r="G12" s="91">
        <v>1</v>
      </c>
      <c r="H12" s="91">
        <f t="shared" si="4"/>
        <v>2</v>
      </c>
      <c r="I12" s="91"/>
      <c r="J12" s="91">
        <v>0</v>
      </c>
      <c r="K12" s="91">
        <v>3</v>
      </c>
      <c r="L12" s="91">
        <f t="shared" si="5"/>
        <v>3</v>
      </c>
    </row>
    <row r="13" spans="1:14" ht="23.25" customHeight="1">
      <c r="A13" s="4" t="s">
        <v>6</v>
      </c>
      <c r="B13" s="91">
        <v>11</v>
      </c>
      <c r="C13" s="147">
        <v>3</v>
      </c>
      <c r="D13" s="91">
        <f t="shared" si="3"/>
        <v>14</v>
      </c>
      <c r="E13" s="91"/>
      <c r="F13" s="91">
        <v>0</v>
      </c>
      <c r="G13" s="91">
        <v>11</v>
      </c>
      <c r="H13" s="91">
        <f t="shared" si="4"/>
        <v>11</v>
      </c>
      <c r="I13" s="91"/>
      <c r="J13" s="91">
        <v>0</v>
      </c>
      <c r="K13" s="91">
        <v>3</v>
      </c>
      <c r="L13" s="91">
        <f t="shared" si="5"/>
        <v>3</v>
      </c>
    </row>
    <row r="14" spans="1:14" ht="23.25" customHeight="1">
      <c r="A14" s="4" t="s">
        <v>35</v>
      </c>
      <c r="B14" s="91">
        <v>4</v>
      </c>
      <c r="C14" s="144">
        <v>14</v>
      </c>
      <c r="D14" s="91">
        <f t="shared" si="3"/>
        <v>18</v>
      </c>
      <c r="E14" s="91"/>
      <c r="F14" s="91">
        <v>0</v>
      </c>
      <c r="G14" s="91">
        <v>4</v>
      </c>
      <c r="H14" s="91">
        <f t="shared" si="4"/>
        <v>4</v>
      </c>
      <c r="I14" s="91"/>
      <c r="J14" s="91">
        <v>1</v>
      </c>
      <c r="K14" s="91">
        <v>13</v>
      </c>
      <c r="L14" s="91">
        <f t="shared" si="5"/>
        <v>14</v>
      </c>
    </row>
    <row r="15" spans="1:14" ht="23.25" customHeight="1">
      <c r="A15" s="4" t="s">
        <v>8</v>
      </c>
      <c r="B15" s="91">
        <v>1</v>
      </c>
      <c r="C15" s="147">
        <v>1</v>
      </c>
      <c r="D15" s="91">
        <f t="shared" si="3"/>
        <v>2</v>
      </c>
      <c r="E15" s="91"/>
      <c r="F15" s="91">
        <v>0</v>
      </c>
      <c r="G15" s="91">
        <v>1</v>
      </c>
      <c r="H15" s="91">
        <f t="shared" si="4"/>
        <v>1</v>
      </c>
      <c r="I15" s="91"/>
      <c r="J15" s="91">
        <v>1</v>
      </c>
      <c r="K15" s="91">
        <v>0</v>
      </c>
      <c r="L15" s="91">
        <f t="shared" si="5"/>
        <v>1</v>
      </c>
      <c r="M15" s="246"/>
      <c r="N15" s="246"/>
    </row>
    <row r="16" spans="1:14" s="28" customFormat="1" ht="23.25" customHeight="1">
      <c r="A16" s="90" t="s">
        <v>9</v>
      </c>
      <c r="B16" s="91">
        <v>11</v>
      </c>
      <c r="C16" s="147">
        <v>2</v>
      </c>
      <c r="D16" s="91">
        <f t="shared" si="3"/>
        <v>13</v>
      </c>
      <c r="E16" s="91"/>
      <c r="F16" s="91">
        <v>0</v>
      </c>
      <c r="G16" s="91">
        <v>11</v>
      </c>
      <c r="H16" s="91">
        <f t="shared" si="4"/>
        <v>11</v>
      </c>
      <c r="I16" s="91"/>
      <c r="J16" s="91">
        <v>0</v>
      </c>
      <c r="K16" s="91">
        <v>2</v>
      </c>
      <c r="L16" s="91">
        <f t="shared" si="5"/>
        <v>2</v>
      </c>
    </row>
    <row r="17" spans="1:12" ht="23.25" customHeight="1">
      <c r="A17" s="4" t="s">
        <v>10</v>
      </c>
      <c r="B17" s="91">
        <v>11</v>
      </c>
      <c r="C17" s="147">
        <v>0</v>
      </c>
      <c r="D17" s="91">
        <f t="shared" si="3"/>
        <v>11</v>
      </c>
      <c r="E17" s="91"/>
      <c r="F17" s="91">
        <v>0</v>
      </c>
      <c r="G17" s="91">
        <v>11</v>
      </c>
      <c r="H17" s="91">
        <f t="shared" si="4"/>
        <v>11</v>
      </c>
      <c r="I17" s="91"/>
      <c r="J17" s="91">
        <v>0</v>
      </c>
      <c r="K17" s="91">
        <v>0</v>
      </c>
      <c r="L17" s="91">
        <f t="shared" si="5"/>
        <v>0</v>
      </c>
    </row>
    <row r="18" spans="1:12" ht="23.25" customHeight="1">
      <c r="A18" s="4" t="s">
        <v>11</v>
      </c>
      <c r="B18" s="91">
        <v>1</v>
      </c>
      <c r="C18" s="147">
        <v>16</v>
      </c>
      <c r="D18" s="91">
        <f>SUM(B18:C18)</f>
        <v>17</v>
      </c>
      <c r="E18" s="77"/>
      <c r="F18" s="91">
        <v>1</v>
      </c>
      <c r="G18" s="91">
        <v>0</v>
      </c>
      <c r="H18" s="91">
        <f>SUM(F18:G18)</f>
        <v>1</v>
      </c>
      <c r="I18" s="77"/>
      <c r="J18" s="91">
        <v>0</v>
      </c>
      <c r="K18" s="91">
        <v>16</v>
      </c>
      <c r="L18" s="147">
        <f t="shared" si="5"/>
        <v>16</v>
      </c>
    </row>
    <row r="19" spans="1:12" ht="23.25" customHeight="1">
      <c r="A19" s="4" t="s">
        <v>12</v>
      </c>
      <c r="B19" s="91">
        <v>3</v>
      </c>
      <c r="C19" s="147">
        <v>12</v>
      </c>
      <c r="D19" s="91">
        <f>SUM(B19:C19)</f>
        <v>15</v>
      </c>
      <c r="E19" s="77"/>
      <c r="F19" s="91">
        <v>0</v>
      </c>
      <c r="G19" s="91">
        <v>3</v>
      </c>
      <c r="H19" s="91">
        <f>SUM(F19:G19)</f>
        <v>3</v>
      </c>
      <c r="I19" s="77"/>
      <c r="J19" s="91">
        <v>0</v>
      </c>
      <c r="K19" s="91">
        <v>12</v>
      </c>
      <c r="L19" s="147">
        <f t="shared" si="5"/>
        <v>12</v>
      </c>
    </row>
    <row r="20" spans="1:12" ht="23.25" customHeight="1" thickBot="1">
      <c r="A20" s="5" t="s">
        <v>13</v>
      </c>
      <c r="B20" s="150">
        <v>1</v>
      </c>
      <c r="C20" s="151">
        <v>16</v>
      </c>
      <c r="D20" s="150">
        <f>SUM(B20:C20)</f>
        <v>17</v>
      </c>
      <c r="E20" s="79"/>
      <c r="F20" s="150">
        <v>0</v>
      </c>
      <c r="G20" s="150">
        <v>1</v>
      </c>
      <c r="H20" s="150">
        <f>SUM(F20:G20)</f>
        <v>1</v>
      </c>
      <c r="I20" s="79"/>
      <c r="J20" s="150">
        <v>2</v>
      </c>
      <c r="K20" s="150">
        <v>14</v>
      </c>
      <c r="L20" s="150">
        <f>SUM(J20:K20)</f>
        <v>16</v>
      </c>
    </row>
    <row r="21" spans="1:12" ht="23.25" customHeight="1" thickTop="1" thickBot="1">
      <c r="A21" s="20" t="s">
        <v>90</v>
      </c>
      <c r="B21" s="145">
        <f>SUM(B5:B20)</f>
        <v>57</v>
      </c>
      <c r="C21" s="146">
        <f>SUM(C5:C20)</f>
        <v>148</v>
      </c>
      <c r="D21" s="146">
        <f>SUM(B21:C21)</f>
        <v>205</v>
      </c>
      <c r="E21" s="146"/>
      <c r="F21" s="146">
        <f>SUM(F5:F20)</f>
        <v>3</v>
      </c>
      <c r="G21" s="146">
        <f>SUM(G5:G20)</f>
        <v>54</v>
      </c>
      <c r="H21" s="146">
        <f>SUM(F21:G21)</f>
        <v>57</v>
      </c>
      <c r="I21" s="146"/>
      <c r="J21" s="146">
        <f>SUM(J5:J20)</f>
        <v>4</v>
      </c>
      <c r="K21" s="146">
        <f>SUM(K5:K20)</f>
        <v>144</v>
      </c>
      <c r="L21" s="146">
        <f>SUM(J21:K21)</f>
        <v>148</v>
      </c>
    </row>
    <row r="22" spans="1:12" ht="10.5" customHeight="1" thickTop="1">
      <c r="A22" s="241"/>
      <c r="B22" s="241"/>
      <c r="C22" s="241"/>
      <c r="D22" s="241"/>
      <c r="E22" s="30"/>
      <c r="F22" s="30"/>
      <c r="G22" s="30"/>
      <c r="H22" s="30"/>
      <c r="I22" s="30"/>
      <c r="J22" s="30"/>
      <c r="K22" s="23"/>
      <c r="L22" s="2"/>
    </row>
    <row r="23" spans="1:12" ht="17.25" customHeight="1">
      <c r="A23" s="247" t="s">
        <v>207</v>
      </c>
      <c r="B23" s="247"/>
      <c r="C23" s="247"/>
      <c r="D23" s="247"/>
      <c r="E23" s="247"/>
      <c r="F23" s="247"/>
      <c r="G23" s="247"/>
      <c r="H23" s="247"/>
      <c r="I23" s="247"/>
      <c r="J23" s="247"/>
      <c r="K23" s="65"/>
      <c r="L23" s="65"/>
    </row>
    <row r="24" spans="1:12" ht="26.25" customHeight="1">
      <c r="A24" s="248" t="s">
        <v>93</v>
      </c>
      <c r="B24" s="248"/>
      <c r="C24" s="248"/>
      <c r="D24" s="248"/>
      <c r="E24" s="248"/>
      <c r="F24" s="248"/>
      <c r="G24" s="248"/>
      <c r="H24" s="248"/>
      <c r="I24" s="248"/>
      <c r="J24" s="64"/>
      <c r="K24" s="64"/>
      <c r="L24" s="64"/>
    </row>
    <row r="25" spans="1:12" ht="20.25" customHeight="1">
      <c r="A25" s="196"/>
      <c r="B25" s="196"/>
      <c r="C25" s="196"/>
      <c r="D25" s="196"/>
      <c r="E25" s="196"/>
      <c r="F25" s="196"/>
      <c r="G25" s="196"/>
      <c r="H25" s="196"/>
      <c r="I25" s="196"/>
      <c r="J25" s="195"/>
      <c r="K25" s="195"/>
      <c r="L25" s="195"/>
    </row>
    <row r="26" spans="1:12" ht="16.5" customHeight="1">
      <c r="A26" s="196"/>
      <c r="B26" s="196"/>
      <c r="C26" s="196"/>
      <c r="D26" s="196"/>
      <c r="E26" s="196"/>
      <c r="F26" s="196"/>
      <c r="G26" s="196"/>
      <c r="H26" s="196"/>
      <c r="I26" s="196"/>
      <c r="J26" s="195"/>
      <c r="K26" s="195"/>
      <c r="L26" s="195"/>
    </row>
    <row r="27" spans="1:12" ht="23.25" customHeight="1">
      <c r="A27" s="244" t="s">
        <v>29</v>
      </c>
      <c r="B27" s="244"/>
      <c r="C27" s="244"/>
      <c r="D27" s="245">
        <v>102</v>
      </c>
      <c r="E27" s="245"/>
      <c r="F27" s="245"/>
      <c r="G27" s="245"/>
      <c r="H27" s="245"/>
      <c r="I27" s="245"/>
      <c r="J27" s="245"/>
      <c r="K27" s="245"/>
      <c r="L27" s="245"/>
    </row>
    <row r="28" spans="1:12" ht="26.25" customHeight="1"/>
  </sheetData>
  <mergeCells count="13">
    <mergeCell ref="M15:N15"/>
    <mergeCell ref="A22:D22"/>
    <mergeCell ref="A27:C27"/>
    <mergeCell ref="D27:L27"/>
    <mergeCell ref="A1:L1"/>
    <mergeCell ref="A3:A4"/>
    <mergeCell ref="B3:D3"/>
    <mergeCell ref="E3:E4"/>
    <mergeCell ref="F3:H3"/>
    <mergeCell ref="I3:I4"/>
    <mergeCell ref="J3:L3"/>
    <mergeCell ref="A24:I24"/>
    <mergeCell ref="A23:J23"/>
  </mergeCells>
  <printOptions horizontalCentered="1"/>
  <pageMargins left="0.51181102362204722" right="0.51181102362204722" top="0.59055118110236227" bottom="0.19685039370078741" header="0.31496062992125984" footer="0.31496062992125984"/>
  <pageSetup paperSize="9" scale="90" orientation="landscape" r:id="rId1"/>
</worksheet>
</file>

<file path=xl/worksheets/sheet12.xml><?xml version="1.0" encoding="utf-8"?>
<worksheet xmlns="http://schemas.openxmlformats.org/spreadsheetml/2006/main" xmlns:r="http://schemas.openxmlformats.org/officeDocument/2006/relationships">
  <sheetPr>
    <tabColor rgb="FF7030A0"/>
  </sheetPr>
  <dimension ref="A1:I38"/>
  <sheetViews>
    <sheetView rightToLeft="1" view="pageBreakPreview" topLeftCell="A13" zoomScaleSheetLayoutView="100" workbookViewId="0">
      <selection activeCell="A19" sqref="A19:F19"/>
    </sheetView>
  </sheetViews>
  <sheetFormatPr defaultColWidth="11.625" defaultRowHeight="15.75"/>
  <cols>
    <col min="1" max="1" width="3.75" style="60" customWidth="1"/>
    <col min="2" max="2" width="23.25" style="7" customWidth="1"/>
    <col min="3" max="3" width="43.25" style="7" customWidth="1"/>
    <col min="4" max="5" width="9.875" style="7" customWidth="1"/>
    <col min="6" max="6" width="43.625" style="98" bestFit="1" customWidth="1"/>
    <col min="7" max="7" width="5.75" style="7" customWidth="1"/>
    <col min="8" max="8" width="38.75" style="7" customWidth="1"/>
    <col min="9" max="235" width="11.625" style="7"/>
    <col min="236" max="236" width="23.25" style="7" customWidth="1"/>
    <col min="237" max="237" width="21.375" style="7" customWidth="1"/>
    <col min="238" max="238" width="12.625" style="7" customWidth="1"/>
    <col min="239" max="239" width="14.75" style="7" customWidth="1"/>
    <col min="240" max="240" width="16.25" style="7" customWidth="1"/>
    <col min="241" max="241" width="30.875" style="7" customWidth="1"/>
    <col min="242" max="245" width="4" style="7" customWidth="1"/>
    <col min="246" max="491" width="11.625" style="7"/>
    <col min="492" max="492" width="23.25" style="7" customWidth="1"/>
    <col min="493" max="493" width="21.375" style="7" customWidth="1"/>
    <col min="494" max="494" width="12.625" style="7" customWidth="1"/>
    <col min="495" max="495" width="14.75" style="7" customWidth="1"/>
    <col min="496" max="496" width="16.25" style="7" customWidth="1"/>
    <col min="497" max="497" width="30.875" style="7" customWidth="1"/>
    <col min="498" max="501" width="4" style="7" customWidth="1"/>
    <col min="502" max="747" width="11.625" style="7"/>
    <col min="748" max="748" width="23.25" style="7" customWidth="1"/>
    <col min="749" max="749" width="21.375" style="7" customWidth="1"/>
    <col min="750" max="750" width="12.625" style="7" customWidth="1"/>
    <col min="751" max="751" width="14.75" style="7" customWidth="1"/>
    <col min="752" max="752" width="16.25" style="7" customWidth="1"/>
    <col min="753" max="753" width="30.875" style="7" customWidth="1"/>
    <col min="754" max="757" width="4" style="7" customWidth="1"/>
    <col min="758" max="1003" width="11.625" style="7"/>
    <col min="1004" max="1004" width="23.25" style="7" customWidth="1"/>
    <col min="1005" max="1005" width="21.375" style="7" customWidth="1"/>
    <col min="1006" max="1006" width="12.625" style="7" customWidth="1"/>
    <col min="1007" max="1007" width="14.75" style="7" customWidth="1"/>
    <col min="1008" max="1008" width="16.25" style="7" customWidth="1"/>
    <col min="1009" max="1009" width="30.875" style="7" customWidth="1"/>
    <col min="1010" max="1013" width="4" style="7" customWidth="1"/>
    <col min="1014" max="1259" width="11.625" style="7"/>
    <col min="1260" max="1260" width="23.25" style="7" customWidth="1"/>
    <col min="1261" max="1261" width="21.375" style="7" customWidth="1"/>
    <col min="1262" max="1262" width="12.625" style="7" customWidth="1"/>
    <col min="1263" max="1263" width="14.75" style="7" customWidth="1"/>
    <col min="1264" max="1264" width="16.25" style="7" customWidth="1"/>
    <col min="1265" max="1265" width="30.875" style="7" customWidth="1"/>
    <col min="1266" max="1269" width="4" style="7" customWidth="1"/>
    <col min="1270" max="1515" width="11.625" style="7"/>
    <col min="1516" max="1516" width="23.25" style="7" customWidth="1"/>
    <col min="1517" max="1517" width="21.375" style="7" customWidth="1"/>
    <col min="1518" max="1518" width="12.625" style="7" customWidth="1"/>
    <col min="1519" max="1519" width="14.75" style="7" customWidth="1"/>
    <col min="1520" max="1520" width="16.25" style="7" customWidth="1"/>
    <col min="1521" max="1521" width="30.875" style="7" customWidth="1"/>
    <col min="1522" max="1525" width="4" style="7" customWidth="1"/>
    <col min="1526" max="1771" width="11.625" style="7"/>
    <col min="1772" max="1772" width="23.25" style="7" customWidth="1"/>
    <col min="1773" max="1773" width="21.375" style="7" customWidth="1"/>
    <col min="1774" max="1774" width="12.625" style="7" customWidth="1"/>
    <col min="1775" max="1775" width="14.75" style="7" customWidth="1"/>
    <col min="1776" max="1776" width="16.25" style="7" customWidth="1"/>
    <col min="1777" max="1777" width="30.875" style="7" customWidth="1"/>
    <col min="1778" max="1781" width="4" style="7" customWidth="1"/>
    <col min="1782" max="2027" width="11.625" style="7"/>
    <col min="2028" max="2028" width="23.25" style="7" customWidth="1"/>
    <col min="2029" max="2029" width="21.375" style="7" customWidth="1"/>
    <col min="2030" max="2030" width="12.625" style="7" customWidth="1"/>
    <col min="2031" max="2031" width="14.75" style="7" customWidth="1"/>
    <col min="2032" max="2032" width="16.25" style="7" customWidth="1"/>
    <col min="2033" max="2033" width="30.875" style="7" customWidth="1"/>
    <col min="2034" max="2037" width="4" style="7" customWidth="1"/>
    <col min="2038" max="2283" width="11.625" style="7"/>
    <col min="2284" max="2284" width="23.25" style="7" customWidth="1"/>
    <col min="2285" max="2285" width="21.375" style="7" customWidth="1"/>
    <col min="2286" max="2286" width="12.625" style="7" customWidth="1"/>
    <col min="2287" max="2287" width="14.75" style="7" customWidth="1"/>
    <col min="2288" max="2288" width="16.25" style="7" customWidth="1"/>
    <col min="2289" max="2289" width="30.875" style="7" customWidth="1"/>
    <col min="2290" max="2293" width="4" style="7" customWidth="1"/>
    <col min="2294" max="2539" width="11.625" style="7"/>
    <col min="2540" max="2540" width="23.25" style="7" customWidth="1"/>
    <col min="2541" max="2541" width="21.375" style="7" customWidth="1"/>
    <col min="2542" max="2542" width="12.625" style="7" customWidth="1"/>
    <col min="2543" max="2543" width="14.75" style="7" customWidth="1"/>
    <col min="2544" max="2544" width="16.25" style="7" customWidth="1"/>
    <col min="2545" max="2545" width="30.875" style="7" customWidth="1"/>
    <col min="2546" max="2549" width="4" style="7" customWidth="1"/>
    <col min="2550" max="2795" width="11.625" style="7"/>
    <col min="2796" max="2796" width="23.25" style="7" customWidth="1"/>
    <col min="2797" max="2797" width="21.375" style="7" customWidth="1"/>
    <col min="2798" max="2798" width="12.625" style="7" customWidth="1"/>
    <col min="2799" max="2799" width="14.75" style="7" customWidth="1"/>
    <col min="2800" max="2800" width="16.25" style="7" customWidth="1"/>
    <col min="2801" max="2801" width="30.875" style="7" customWidth="1"/>
    <col min="2802" max="2805" width="4" style="7" customWidth="1"/>
    <col min="2806" max="3051" width="11.625" style="7"/>
    <col min="3052" max="3052" width="23.25" style="7" customWidth="1"/>
    <col min="3053" max="3053" width="21.375" style="7" customWidth="1"/>
    <col min="3054" max="3054" width="12.625" style="7" customWidth="1"/>
    <col min="3055" max="3055" width="14.75" style="7" customWidth="1"/>
    <col min="3056" max="3056" width="16.25" style="7" customWidth="1"/>
    <col min="3057" max="3057" width="30.875" style="7" customWidth="1"/>
    <col min="3058" max="3061" width="4" style="7" customWidth="1"/>
    <col min="3062" max="3307" width="11.625" style="7"/>
    <col min="3308" max="3308" width="23.25" style="7" customWidth="1"/>
    <col min="3309" max="3309" width="21.375" style="7" customWidth="1"/>
    <col min="3310" max="3310" width="12.625" style="7" customWidth="1"/>
    <col min="3311" max="3311" width="14.75" style="7" customWidth="1"/>
    <col min="3312" max="3312" width="16.25" style="7" customWidth="1"/>
    <col min="3313" max="3313" width="30.875" style="7" customWidth="1"/>
    <col min="3314" max="3317" width="4" style="7" customWidth="1"/>
    <col min="3318" max="3563" width="11.625" style="7"/>
    <col min="3564" max="3564" width="23.25" style="7" customWidth="1"/>
    <col min="3565" max="3565" width="21.375" style="7" customWidth="1"/>
    <col min="3566" max="3566" width="12.625" style="7" customWidth="1"/>
    <col min="3567" max="3567" width="14.75" style="7" customWidth="1"/>
    <col min="3568" max="3568" width="16.25" style="7" customWidth="1"/>
    <col min="3569" max="3569" width="30.875" style="7" customWidth="1"/>
    <col min="3570" max="3573" width="4" style="7" customWidth="1"/>
    <col min="3574" max="3819" width="11.625" style="7"/>
    <col min="3820" max="3820" width="23.25" style="7" customWidth="1"/>
    <col min="3821" max="3821" width="21.375" style="7" customWidth="1"/>
    <col min="3822" max="3822" width="12.625" style="7" customWidth="1"/>
    <col min="3823" max="3823" width="14.75" style="7" customWidth="1"/>
    <col min="3824" max="3824" width="16.25" style="7" customWidth="1"/>
    <col min="3825" max="3825" width="30.875" style="7" customWidth="1"/>
    <col min="3826" max="3829" width="4" style="7" customWidth="1"/>
    <col min="3830" max="4075" width="11.625" style="7"/>
    <col min="4076" max="4076" width="23.25" style="7" customWidth="1"/>
    <col min="4077" max="4077" width="21.375" style="7" customWidth="1"/>
    <col min="4078" max="4078" width="12.625" style="7" customWidth="1"/>
    <col min="4079" max="4079" width="14.75" style="7" customWidth="1"/>
    <col min="4080" max="4080" width="16.25" style="7" customWidth="1"/>
    <col min="4081" max="4081" width="30.875" style="7" customWidth="1"/>
    <col min="4082" max="4085" width="4" style="7" customWidth="1"/>
    <col min="4086" max="4331" width="11.625" style="7"/>
    <col min="4332" max="4332" width="23.25" style="7" customWidth="1"/>
    <col min="4333" max="4333" width="21.375" style="7" customWidth="1"/>
    <col min="4334" max="4334" width="12.625" style="7" customWidth="1"/>
    <col min="4335" max="4335" width="14.75" style="7" customWidth="1"/>
    <col min="4336" max="4336" width="16.25" style="7" customWidth="1"/>
    <col min="4337" max="4337" width="30.875" style="7" customWidth="1"/>
    <col min="4338" max="4341" width="4" style="7" customWidth="1"/>
    <col min="4342" max="4587" width="11.625" style="7"/>
    <col min="4588" max="4588" width="23.25" style="7" customWidth="1"/>
    <col min="4589" max="4589" width="21.375" style="7" customWidth="1"/>
    <col min="4590" max="4590" width="12.625" style="7" customWidth="1"/>
    <col min="4591" max="4591" width="14.75" style="7" customWidth="1"/>
    <col min="4592" max="4592" width="16.25" style="7" customWidth="1"/>
    <col min="4593" max="4593" width="30.875" style="7" customWidth="1"/>
    <col min="4594" max="4597" width="4" style="7" customWidth="1"/>
    <col min="4598" max="4843" width="11.625" style="7"/>
    <col min="4844" max="4844" width="23.25" style="7" customWidth="1"/>
    <col min="4845" max="4845" width="21.375" style="7" customWidth="1"/>
    <col min="4846" max="4846" width="12.625" style="7" customWidth="1"/>
    <col min="4847" max="4847" width="14.75" style="7" customWidth="1"/>
    <col min="4848" max="4848" width="16.25" style="7" customWidth="1"/>
    <col min="4849" max="4849" width="30.875" style="7" customWidth="1"/>
    <col min="4850" max="4853" width="4" style="7" customWidth="1"/>
    <col min="4854" max="5099" width="11.625" style="7"/>
    <col min="5100" max="5100" width="23.25" style="7" customWidth="1"/>
    <col min="5101" max="5101" width="21.375" style="7" customWidth="1"/>
    <col min="5102" max="5102" width="12.625" style="7" customWidth="1"/>
    <col min="5103" max="5103" width="14.75" style="7" customWidth="1"/>
    <col min="5104" max="5104" width="16.25" style="7" customWidth="1"/>
    <col min="5105" max="5105" width="30.875" style="7" customWidth="1"/>
    <col min="5106" max="5109" width="4" style="7" customWidth="1"/>
    <col min="5110" max="5355" width="11.625" style="7"/>
    <col min="5356" max="5356" width="23.25" style="7" customWidth="1"/>
    <col min="5357" max="5357" width="21.375" style="7" customWidth="1"/>
    <col min="5358" max="5358" width="12.625" style="7" customWidth="1"/>
    <col min="5359" max="5359" width="14.75" style="7" customWidth="1"/>
    <col min="5360" max="5360" width="16.25" style="7" customWidth="1"/>
    <col min="5361" max="5361" width="30.875" style="7" customWidth="1"/>
    <col min="5362" max="5365" width="4" style="7" customWidth="1"/>
    <col min="5366" max="5611" width="11.625" style="7"/>
    <col min="5612" max="5612" width="23.25" style="7" customWidth="1"/>
    <col min="5613" max="5613" width="21.375" style="7" customWidth="1"/>
    <col min="5614" max="5614" width="12.625" style="7" customWidth="1"/>
    <col min="5615" max="5615" width="14.75" style="7" customWidth="1"/>
    <col min="5616" max="5616" width="16.25" style="7" customWidth="1"/>
    <col min="5617" max="5617" width="30.875" style="7" customWidth="1"/>
    <col min="5618" max="5621" width="4" style="7" customWidth="1"/>
    <col min="5622" max="5867" width="11.625" style="7"/>
    <col min="5868" max="5868" width="23.25" style="7" customWidth="1"/>
    <col min="5869" max="5869" width="21.375" style="7" customWidth="1"/>
    <col min="5870" max="5870" width="12.625" style="7" customWidth="1"/>
    <col min="5871" max="5871" width="14.75" style="7" customWidth="1"/>
    <col min="5872" max="5872" width="16.25" style="7" customWidth="1"/>
    <col min="5873" max="5873" width="30.875" style="7" customWidth="1"/>
    <col min="5874" max="5877" width="4" style="7" customWidth="1"/>
    <col min="5878" max="6123" width="11.625" style="7"/>
    <col min="6124" max="6124" width="23.25" style="7" customWidth="1"/>
    <col min="6125" max="6125" width="21.375" style="7" customWidth="1"/>
    <col min="6126" max="6126" width="12.625" style="7" customWidth="1"/>
    <col min="6127" max="6127" width="14.75" style="7" customWidth="1"/>
    <col min="6128" max="6128" width="16.25" style="7" customWidth="1"/>
    <col min="6129" max="6129" width="30.875" style="7" customWidth="1"/>
    <col min="6130" max="6133" width="4" style="7" customWidth="1"/>
    <col min="6134" max="6379" width="11.625" style="7"/>
    <col min="6380" max="6380" width="23.25" style="7" customWidth="1"/>
    <col min="6381" max="6381" width="21.375" style="7" customWidth="1"/>
    <col min="6382" max="6382" width="12.625" style="7" customWidth="1"/>
    <col min="6383" max="6383" width="14.75" style="7" customWidth="1"/>
    <col min="6384" max="6384" width="16.25" style="7" customWidth="1"/>
    <col min="6385" max="6385" width="30.875" style="7" customWidth="1"/>
    <col min="6386" max="6389" width="4" style="7" customWidth="1"/>
    <col min="6390" max="6635" width="11.625" style="7"/>
    <col min="6636" max="6636" width="23.25" style="7" customWidth="1"/>
    <col min="6637" max="6637" width="21.375" style="7" customWidth="1"/>
    <col min="6638" max="6638" width="12.625" style="7" customWidth="1"/>
    <col min="6639" max="6639" width="14.75" style="7" customWidth="1"/>
    <col min="6640" max="6640" width="16.25" style="7" customWidth="1"/>
    <col min="6641" max="6641" width="30.875" style="7" customWidth="1"/>
    <col min="6642" max="6645" width="4" style="7" customWidth="1"/>
    <col min="6646" max="6891" width="11.625" style="7"/>
    <col min="6892" max="6892" width="23.25" style="7" customWidth="1"/>
    <col min="6893" max="6893" width="21.375" style="7" customWidth="1"/>
    <col min="6894" max="6894" width="12.625" style="7" customWidth="1"/>
    <col min="6895" max="6895" width="14.75" style="7" customWidth="1"/>
    <col min="6896" max="6896" width="16.25" style="7" customWidth="1"/>
    <col min="6897" max="6897" width="30.875" style="7" customWidth="1"/>
    <col min="6898" max="6901" width="4" style="7" customWidth="1"/>
    <col min="6902" max="7147" width="11.625" style="7"/>
    <col min="7148" max="7148" width="23.25" style="7" customWidth="1"/>
    <col min="7149" max="7149" width="21.375" style="7" customWidth="1"/>
    <col min="7150" max="7150" width="12.625" style="7" customWidth="1"/>
    <col min="7151" max="7151" width="14.75" style="7" customWidth="1"/>
    <col min="7152" max="7152" width="16.25" style="7" customWidth="1"/>
    <col min="7153" max="7153" width="30.875" style="7" customWidth="1"/>
    <col min="7154" max="7157" width="4" style="7" customWidth="1"/>
    <col min="7158" max="7403" width="11.625" style="7"/>
    <col min="7404" max="7404" width="23.25" style="7" customWidth="1"/>
    <col min="7405" max="7405" width="21.375" style="7" customWidth="1"/>
    <col min="7406" max="7406" width="12.625" style="7" customWidth="1"/>
    <col min="7407" max="7407" width="14.75" style="7" customWidth="1"/>
    <col min="7408" max="7408" width="16.25" style="7" customWidth="1"/>
    <col min="7409" max="7409" width="30.875" style="7" customWidth="1"/>
    <col min="7410" max="7413" width="4" style="7" customWidth="1"/>
    <col min="7414" max="7659" width="11.625" style="7"/>
    <col min="7660" max="7660" width="23.25" style="7" customWidth="1"/>
    <col min="7661" max="7661" width="21.375" style="7" customWidth="1"/>
    <col min="7662" max="7662" width="12.625" style="7" customWidth="1"/>
    <col min="7663" max="7663" width="14.75" style="7" customWidth="1"/>
    <col min="7664" max="7664" width="16.25" style="7" customWidth="1"/>
    <col min="7665" max="7665" width="30.875" style="7" customWidth="1"/>
    <col min="7666" max="7669" width="4" style="7" customWidth="1"/>
    <col min="7670" max="7915" width="11.625" style="7"/>
    <col min="7916" max="7916" width="23.25" style="7" customWidth="1"/>
    <col min="7917" max="7917" width="21.375" style="7" customWidth="1"/>
    <col min="7918" max="7918" width="12.625" style="7" customWidth="1"/>
    <col min="7919" max="7919" width="14.75" style="7" customWidth="1"/>
    <col min="7920" max="7920" width="16.25" style="7" customWidth="1"/>
    <col min="7921" max="7921" width="30.875" style="7" customWidth="1"/>
    <col min="7922" max="7925" width="4" style="7" customWidth="1"/>
    <col min="7926" max="8171" width="11.625" style="7"/>
    <col min="8172" max="8172" width="23.25" style="7" customWidth="1"/>
    <col min="8173" max="8173" width="21.375" style="7" customWidth="1"/>
    <col min="8174" max="8174" width="12.625" style="7" customWidth="1"/>
    <col min="8175" max="8175" width="14.75" style="7" customWidth="1"/>
    <col min="8176" max="8176" width="16.25" style="7" customWidth="1"/>
    <col min="8177" max="8177" width="30.875" style="7" customWidth="1"/>
    <col min="8178" max="8181" width="4" style="7" customWidth="1"/>
    <col min="8182" max="8427" width="11.625" style="7"/>
    <col min="8428" max="8428" width="23.25" style="7" customWidth="1"/>
    <col min="8429" max="8429" width="21.375" style="7" customWidth="1"/>
    <col min="8430" max="8430" width="12.625" style="7" customWidth="1"/>
    <col min="8431" max="8431" width="14.75" style="7" customWidth="1"/>
    <col min="8432" max="8432" width="16.25" style="7" customWidth="1"/>
    <col min="8433" max="8433" width="30.875" style="7" customWidth="1"/>
    <col min="8434" max="8437" width="4" style="7" customWidth="1"/>
    <col min="8438" max="8683" width="11.625" style="7"/>
    <col min="8684" max="8684" width="23.25" style="7" customWidth="1"/>
    <col min="8685" max="8685" width="21.375" style="7" customWidth="1"/>
    <col min="8686" max="8686" width="12.625" style="7" customWidth="1"/>
    <col min="8687" max="8687" width="14.75" style="7" customWidth="1"/>
    <col min="8688" max="8688" width="16.25" style="7" customWidth="1"/>
    <col min="8689" max="8689" width="30.875" style="7" customWidth="1"/>
    <col min="8690" max="8693" width="4" style="7" customWidth="1"/>
    <col min="8694" max="8939" width="11.625" style="7"/>
    <col min="8940" max="8940" width="23.25" style="7" customWidth="1"/>
    <col min="8941" max="8941" width="21.375" style="7" customWidth="1"/>
    <col min="8942" max="8942" width="12.625" style="7" customWidth="1"/>
    <col min="8943" max="8943" width="14.75" style="7" customWidth="1"/>
    <col min="8944" max="8944" width="16.25" style="7" customWidth="1"/>
    <col min="8945" max="8945" width="30.875" style="7" customWidth="1"/>
    <col min="8946" max="8949" width="4" style="7" customWidth="1"/>
    <col min="8950" max="9195" width="11.625" style="7"/>
    <col min="9196" max="9196" width="23.25" style="7" customWidth="1"/>
    <col min="9197" max="9197" width="21.375" style="7" customWidth="1"/>
    <col min="9198" max="9198" width="12.625" style="7" customWidth="1"/>
    <col min="9199" max="9199" width="14.75" style="7" customWidth="1"/>
    <col min="9200" max="9200" width="16.25" style="7" customWidth="1"/>
    <col min="9201" max="9201" width="30.875" style="7" customWidth="1"/>
    <col min="9202" max="9205" width="4" style="7" customWidth="1"/>
    <col min="9206" max="9451" width="11.625" style="7"/>
    <col min="9452" max="9452" width="23.25" style="7" customWidth="1"/>
    <col min="9453" max="9453" width="21.375" style="7" customWidth="1"/>
    <col min="9454" max="9454" width="12.625" style="7" customWidth="1"/>
    <col min="9455" max="9455" width="14.75" style="7" customWidth="1"/>
    <col min="9456" max="9456" width="16.25" style="7" customWidth="1"/>
    <col min="9457" max="9457" width="30.875" style="7" customWidth="1"/>
    <col min="9458" max="9461" width="4" style="7" customWidth="1"/>
    <col min="9462" max="9707" width="11.625" style="7"/>
    <col min="9708" max="9708" width="23.25" style="7" customWidth="1"/>
    <col min="9709" max="9709" width="21.375" style="7" customWidth="1"/>
    <col min="9710" max="9710" width="12.625" style="7" customWidth="1"/>
    <col min="9711" max="9711" width="14.75" style="7" customWidth="1"/>
    <col min="9712" max="9712" width="16.25" style="7" customWidth="1"/>
    <col min="9713" max="9713" width="30.875" style="7" customWidth="1"/>
    <col min="9714" max="9717" width="4" style="7" customWidth="1"/>
    <col min="9718" max="9963" width="11.625" style="7"/>
    <col min="9964" max="9964" width="23.25" style="7" customWidth="1"/>
    <col min="9965" max="9965" width="21.375" style="7" customWidth="1"/>
    <col min="9966" max="9966" width="12.625" style="7" customWidth="1"/>
    <col min="9967" max="9967" width="14.75" style="7" customWidth="1"/>
    <col min="9968" max="9968" width="16.25" style="7" customWidth="1"/>
    <col min="9969" max="9969" width="30.875" style="7" customWidth="1"/>
    <col min="9970" max="9973" width="4" style="7" customWidth="1"/>
    <col min="9974" max="10219" width="11.625" style="7"/>
    <col min="10220" max="10220" width="23.25" style="7" customWidth="1"/>
    <col min="10221" max="10221" width="21.375" style="7" customWidth="1"/>
    <col min="10222" max="10222" width="12.625" style="7" customWidth="1"/>
    <col min="10223" max="10223" width="14.75" style="7" customWidth="1"/>
    <col min="10224" max="10224" width="16.25" style="7" customWidth="1"/>
    <col min="10225" max="10225" width="30.875" style="7" customWidth="1"/>
    <col min="10226" max="10229" width="4" style="7" customWidth="1"/>
    <col min="10230" max="10475" width="11.625" style="7"/>
    <col min="10476" max="10476" width="23.25" style="7" customWidth="1"/>
    <col min="10477" max="10477" width="21.375" style="7" customWidth="1"/>
    <col min="10478" max="10478" width="12.625" style="7" customWidth="1"/>
    <col min="10479" max="10479" width="14.75" style="7" customWidth="1"/>
    <col min="10480" max="10480" width="16.25" style="7" customWidth="1"/>
    <col min="10481" max="10481" width="30.875" style="7" customWidth="1"/>
    <col min="10482" max="10485" width="4" style="7" customWidth="1"/>
    <col min="10486" max="10580" width="11.625" style="7"/>
    <col min="10581" max="10581" width="11.375" style="7"/>
    <col min="10582" max="10731" width="11.625" style="7"/>
    <col min="10732" max="10732" width="23.25" style="7" customWidth="1"/>
    <col min="10733" max="10733" width="21.375" style="7" customWidth="1"/>
    <col min="10734" max="10734" width="12.625" style="7" customWidth="1"/>
    <col min="10735" max="10735" width="14.75" style="7" customWidth="1"/>
    <col min="10736" max="10736" width="16.25" style="7" customWidth="1"/>
    <col min="10737" max="10737" width="30.875" style="7" customWidth="1"/>
    <col min="10738" max="10741" width="4" style="7" customWidth="1"/>
    <col min="10742" max="10987" width="11.625" style="7"/>
    <col min="10988" max="10988" width="23.25" style="7" customWidth="1"/>
    <col min="10989" max="10989" width="21.375" style="7" customWidth="1"/>
    <col min="10990" max="10990" width="12.625" style="7" customWidth="1"/>
    <col min="10991" max="10991" width="14.75" style="7" customWidth="1"/>
    <col min="10992" max="10992" width="16.25" style="7" customWidth="1"/>
    <col min="10993" max="10993" width="30.875" style="7" customWidth="1"/>
    <col min="10994" max="10997" width="4" style="7" customWidth="1"/>
    <col min="10998" max="11243" width="11.625" style="7"/>
    <col min="11244" max="11244" width="23.25" style="7" customWidth="1"/>
    <col min="11245" max="11245" width="21.375" style="7" customWidth="1"/>
    <col min="11246" max="11246" width="12.625" style="7" customWidth="1"/>
    <col min="11247" max="11247" width="14.75" style="7" customWidth="1"/>
    <col min="11248" max="11248" width="16.25" style="7" customWidth="1"/>
    <col min="11249" max="11249" width="30.875" style="7" customWidth="1"/>
    <col min="11250" max="11253" width="4" style="7" customWidth="1"/>
    <col min="11254" max="11499" width="11.625" style="7"/>
    <col min="11500" max="11500" width="23.25" style="7" customWidth="1"/>
    <col min="11501" max="11501" width="21.375" style="7" customWidth="1"/>
    <col min="11502" max="11502" width="12.625" style="7" customWidth="1"/>
    <col min="11503" max="11503" width="14.75" style="7" customWidth="1"/>
    <col min="11504" max="11504" width="16.25" style="7" customWidth="1"/>
    <col min="11505" max="11505" width="30.875" style="7" customWidth="1"/>
    <col min="11506" max="11509" width="4" style="7" customWidth="1"/>
    <col min="11510" max="11755" width="11.625" style="7"/>
    <col min="11756" max="11756" width="23.25" style="7" customWidth="1"/>
    <col min="11757" max="11757" width="21.375" style="7" customWidth="1"/>
    <col min="11758" max="11758" width="12.625" style="7" customWidth="1"/>
    <col min="11759" max="11759" width="14.75" style="7" customWidth="1"/>
    <col min="11760" max="11760" width="16.25" style="7" customWidth="1"/>
    <col min="11761" max="11761" width="30.875" style="7" customWidth="1"/>
    <col min="11762" max="11765" width="4" style="7" customWidth="1"/>
    <col min="11766" max="12011" width="11.625" style="7"/>
    <col min="12012" max="12012" width="23.25" style="7" customWidth="1"/>
    <col min="12013" max="12013" width="21.375" style="7" customWidth="1"/>
    <col min="12014" max="12014" width="12.625" style="7" customWidth="1"/>
    <col min="12015" max="12015" width="14.75" style="7" customWidth="1"/>
    <col min="12016" max="12016" width="16.25" style="7" customWidth="1"/>
    <col min="12017" max="12017" width="30.875" style="7" customWidth="1"/>
    <col min="12018" max="12021" width="4" style="7" customWidth="1"/>
    <col min="12022" max="12267" width="11.625" style="7"/>
    <col min="12268" max="12268" width="23.25" style="7" customWidth="1"/>
    <col min="12269" max="12269" width="21.375" style="7" customWidth="1"/>
    <col min="12270" max="12270" width="12.625" style="7" customWidth="1"/>
    <col min="12271" max="12271" width="14.75" style="7" customWidth="1"/>
    <col min="12272" max="12272" width="16.25" style="7" customWidth="1"/>
    <col min="12273" max="12273" width="30.875" style="7" customWidth="1"/>
    <col min="12274" max="12277" width="4" style="7" customWidth="1"/>
    <col min="12278" max="12523" width="11.625" style="7"/>
    <col min="12524" max="12524" width="23.25" style="7" customWidth="1"/>
    <col min="12525" max="12525" width="21.375" style="7" customWidth="1"/>
    <col min="12526" max="12526" width="12.625" style="7" customWidth="1"/>
    <col min="12527" max="12527" width="14.75" style="7" customWidth="1"/>
    <col min="12528" max="12528" width="16.25" style="7" customWidth="1"/>
    <col min="12529" max="12529" width="30.875" style="7" customWidth="1"/>
    <col min="12530" max="12533" width="4" style="7" customWidth="1"/>
    <col min="12534" max="12779" width="11.625" style="7"/>
    <col min="12780" max="12780" width="23.25" style="7" customWidth="1"/>
    <col min="12781" max="12781" width="21.375" style="7" customWidth="1"/>
    <col min="12782" max="12782" width="12.625" style="7" customWidth="1"/>
    <col min="12783" max="12783" width="14.75" style="7" customWidth="1"/>
    <col min="12784" max="12784" width="16.25" style="7" customWidth="1"/>
    <col min="12785" max="12785" width="30.875" style="7" customWidth="1"/>
    <col min="12786" max="12789" width="4" style="7" customWidth="1"/>
    <col min="12790" max="13035" width="11.625" style="7"/>
    <col min="13036" max="13036" width="23.25" style="7" customWidth="1"/>
    <col min="13037" max="13037" width="21.375" style="7" customWidth="1"/>
    <col min="13038" max="13038" width="12.625" style="7" customWidth="1"/>
    <col min="13039" max="13039" width="14.75" style="7" customWidth="1"/>
    <col min="13040" max="13040" width="16.25" style="7" customWidth="1"/>
    <col min="13041" max="13041" width="30.875" style="7" customWidth="1"/>
    <col min="13042" max="13045" width="4" style="7" customWidth="1"/>
    <col min="13046" max="13291" width="11.625" style="7"/>
    <col min="13292" max="13292" width="23.25" style="7" customWidth="1"/>
    <col min="13293" max="13293" width="21.375" style="7" customWidth="1"/>
    <col min="13294" max="13294" width="12.625" style="7" customWidth="1"/>
    <col min="13295" max="13295" width="14.75" style="7" customWidth="1"/>
    <col min="13296" max="13296" width="16.25" style="7" customWidth="1"/>
    <col min="13297" max="13297" width="30.875" style="7" customWidth="1"/>
    <col min="13298" max="13301" width="4" style="7" customWidth="1"/>
    <col min="13302" max="13547" width="11.625" style="7"/>
    <col min="13548" max="13548" width="23.25" style="7" customWidth="1"/>
    <col min="13549" max="13549" width="21.375" style="7" customWidth="1"/>
    <col min="13550" max="13550" width="12.625" style="7" customWidth="1"/>
    <col min="13551" max="13551" width="14.75" style="7" customWidth="1"/>
    <col min="13552" max="13552" width="16.25" style="7" customWidth="1"/>
    <col min="13553" max="13553" width="30.875" style="7" customWidth="1"/>
    <col min="13554" max="13557" width="4" style="7" customWidth="1"/>
    <col min="13558" max="13803" width="11.625" style="7"/>
    <col min="13804" max="13804" width="23.25" style="7" customWidth="1"/>
    <col min="13805" max="13805" width="21.375" style="7" customWidth="1"/>
    <col min="13806" max="13806" width="12.625" style="7" customWidth="1"/>
    <col min="13807" max="13807" width="14.75" style="7" customWidth="1"/>
    <col min="13808" max="13808" width="16.25" style="7" customWidth="1"/>
    <col min="13809" max="13809" width="30.875" style="7" customWidth="1"/>
    <col min="13810" max="13813" width="4" style="7" customWidth="1"/>
    <col min="13814" max="14059" width="11.625" style="7"/>
    <col min="14060" max="14060" width="23.25" style="7" customWidth="1"/>
    <col min="14061" max="14061" width="21.375" style="7" customWidth="1"/>
    <col min="14062" max="14062" width="12.625" style="7" customWidth="1"/>
    <col min="14063" max="14063" width="14.75" style="7" customWidth="1"/>
    <col min="14064" max="14064" width="16.25" style="7" customWidth="1"/>
    <col min="14065" max="14065" width="30.875" style="7" customWidth="1"/>
    <col min="14066" max="14069" width="4" style="7" customWidth="1"/>
    <col min="14070" max="14315" width="11.625" style="7"/>
    <col min="14316" max="14316" width="23.25" style="7" customWidth="1"/>
    <col min="14317" max="14317" width="21.375" style="7" customWidth="1"/>
    <col min="14318" max="14318" width="12.625" style="7" customWidth="1"/>
    <col min="14319" max="14319" width="14.75" style="7" customWidth="1"/>
    <col min="14320" max="14320" width="16.25" style="7" customWidth="1"/>
    <col min="14321" max="14321" width="30.875" style="7" customWidth="1"/>
    <col min="14322" max="14325" width="4" style="7" customWidth="1"/>
    <col min="14326" max="14571" width="11.625" style="7"/>
    <col min="14572" max="14572" width="23.25" style="7" customWidth="1"/>
    <col min="14573" max="14573" width="21.375" style="7" customWidth="1"/>
    <col min="14574" max="14574" width="12.625" style="7" customWidth="1"/>
    <col min="14575" max="14575" width="14.75" style="7" customWidth="1"/>
    <col min="14576" max="14576" width="16.25" style="7" customWidth="1"/>
    <col min="14577" max="14577" width="30.875" style="7" customWidth="1"/>
    <col min="14578" max="14581" width="4" style="7" customWidth="1"/>
    <col min="14582" max="14827" width="11.625" style="7"/>
    <col min="14828" max="14828" width="23.25" style="7" customWidth="1"/>
    <col min="14829" max="14829" width="21.375" style="7" customWidth="1"/>
    <col min="14830" max="14830" width="12.625" style="7" customWidth="1"/>
    <col min="14831" max="14831" width="14.75" style="7" customWidth="1"/>
    <col min="14832" max="14832" width="16.25" style="7" customWidth="1"/>
    <col min="14833" max="14833" width="30.875" style="7" customWidth="1"/>
    <col min="14834" max="14837" width="4" style="7" customWidth="1"/>
    <col min="14838" max="15083" width="11.625" style="7"/>
    <col min="15084" max="15084" width="23.25" style="7" customWidth="1"/>
    <col min="15085" max="15085" width="21.375" style="7" customWidth="1"/>
    <col min="15086" max="15086" width="12.625" style="7" customWidth="1"/>
    <col min="15087" max="15087" width="14.75" style="7" customWidth="1"/>
    <col min="15088" max="15088" width="16.25" style="7" customWidth="1"/>
    <col min="15089" max="15089" width="30.875" style="7" customWidth="1"/>
    <col min="15090" max="15093" width="4" style="7" customWidth="1"/>
    <col min="15094" max="15339" width="11.625" style="7"/>
    <col min="15340" max="15340" width="23.25" style="7" customWidth="1"/>
    <col min="15341" max="15341" width="21.375" style="7" customWidth="1"/>
    <col min="15342" max="15342" width="12.625" style="7" customWidth="1"/>
    <col min="15343" max="15343" width="14.75" style="7" customWidth="1"/>
    <col min="15344" max="15344" width="16.25" style="7" customWidth="1"/>
    <col min="15345" max="15345" width="30.875" style="7" customWidth="1"/>
    <col min="15346" max="15349" width="4" style="7" customWidth="1"/>
    <col min="15350" max="15595" width="11.625" style="7"/>
    <col min="15596" max="15596" width="23.25" style="7" customWidth="1"/>
    <col min="15597" max="15597" width="21.375" style="7" customWidth="1"/>
    <col min="15598" max="15598" width="12.625" style="7" customWidth="1"/>
    <col min="15599" max="15599" width="14.75" style="7" customWidth="1"/>
    <col min="15600" max="15600" width="16.25" style="7" customWidth="1"/>
    <col min="15601" max="15601" width="30.875" style="7" customWidth="1"/>
    <col min="15602" max="15605" width="4" style="7" customWidth="1"/>
    <col min="15606" max="15851" width="11.625" style="7"/>
    <col min="15852" max="15852" width="23.25" style="7" customWidth="1"/>
    <col min="15853" max="15853" width="21.375" style="7" customWidth="1"/>
    <col min="15854" max="15854" width="12.625" style="7" customWidth="1"/>
    <col min="15855" max="15855" width="14.75" style="7" customWidth="1"/>
    <col min="15856" max="15856" width="16.25" style="7" customWidth="1"/>
    <col min="15857" max="15857" width="30.875" style="7" customWidth="1"/>
    <col min="15858" max="15861" width="4" style="7" customWidth="1"/>
    <col min="15862" max="16107" width="11.625" style="7"/>
    <col min="16108" max="16108" width="23.25" style="7" customWidth="1"/>
    <col min="16109" max="16109" width="21.375" style="7" customWidth="1"/>
    <col min="16110" max="16110" width="12.625" style="7" customWidth="1"/>
    <col min="16111" max="16111" width="14.75" style="7" customWidth="1"/>
    <col min="16112" max="16112" width="16.25" style="7" customWidth="1"/>
    <col min="16113" max="16113" width="30.875" style="7" customWidth="1"/>
    <col min="16114" max="16117" width="4" style="7" customWidth="1"/>
    <col min="16118" max="16384" width="11.625" style="7"/>
  </cols>
  <sheetData>
    <row r="1" spans="1:9" ht="24.75" customHeight="1">
      <c r="A1" s="274" t="s">
        <v>247</v>
      </c>
      <c r="B1" s="274"/>
      <c r="C1" s="274"/>
      <c r="D1" s="274"/>
      <c r="E1" s="274"/>
      <c r="F1" s="274"/>
    </row>
    <row r="2" spans="1:9" ht="22.5" customHeight="1" thickBot="1">
      <c r="A2" s="284" t="s">
        <v>199</v>
      </c>
      <c r="B2" s="284"/>
      <c r="C2" s="19"/>
      <c r="D2" s="14"/>
      <c r="E2" s="14"/>
      <c r="F2" s="26"/>
      <c r="G2" s="7" t="s">
        <v>86</v>
      </c>
    </row>
    <row r="3" spans="1:9" ht="39.75" customHeight="1" thickTop="1">
      <c r="A3" s="59" t="s">
        <v>55</v>
      </c>
      <c r="B3" s="282" t="s">
        <v>80</v>
      </c>
      <c r="C3" s="282"/>
      <c r="D3" s="17" t="s">
        <v>22</v>
      </c>
      <c r="E3" s="31" t="s">
        <v>33</v>
      </c>
      <c r="F3" s="97" t="s">
        <v>196</v>
      </c>
      <c r="G3" s="152">
        <v>16</v>
      </c>
      <c r="H3" s="97" t="s">
        <v>69</v>
      </c>
    </row>
    <row r="4" spans="1:9" ht="38.1" customHeight="1">
      <c r="A4" s="118" t="s">
        <v>101</v>
      </c>
      <c r="B4" s="281" t="s">
        <v>176</v>
      </c>
      <c r="C4" s="281"/>
      <c r="D4" s="134">
        <v>16</v>
      </c>
      <c r="E4" s="137">
        <f>D4/16*100</f>
        <v>100</v>
      </c>
      <c r="F4" s="93" t="s">
        <v>94</v>
      </c>
      <c r="G4" s="118" t="s">
        <v>101</v>
      </c>
      <c r="H4" s="281" t="s">
        <v>176</v>
      </c>
      <c r="I4" s="281"/>
    </row>
    <row r="5" spans="1:9" ht="38.1" customHeight="1">
      <c r="A5" s="118" t="s">
        <v>102</v>
      </c>
      <c r="B5" s="277" t="s">
        <v>115</v>
      </c>
      <c r="C5" s="277"/>
      <c r="D5" s="135">
        <v>15</v>
      </c>
      <c r="E5" s="136">
        <f t="shared" ref="E5:E15" si="0">D5/16*100</f>
        <v>93.75</v>
      </c>
      <c r="F5" s="111" t="s">
        <v>92</v>
      </c>
      <c r="G5" s="118" t="s">
        <v>102</v>
      </c>
      <c r="H5" s="277" t="s">
        <v>115</v>
      </c>
      <c r="I5" s="277"/>
    </row>
    <row r="6" spans="1:9" ht="38.1" customHeight="1">
      <c r="A6" s="118" t="s">
        <v>103</v>
      </c>
      <c r="B6" s="277" t="s">
        <v>116</v>
      </c>
      <c r="C6" s="277"/>
      <c r="D6" s="135">
        <v>8</v>
      </c>
      <c r="E6" s="136">
        <f t="shared" si="0"/>
        <v>50</v>
      </c>
      <c r="F6" s="111" t="s">
        <v>161</v>
      </c>
      <c r="G6" s="118" t="s">
        <v>103</v>
      </c>
      <c r="H6" s="277" t="s">
        <v>116</v>
      </c>
      <c r="I6" s="277"/>
    </row>
    <row r="7" spans="1:9" ht="38.1" customHeight="1">
      <c r="A7" s="118" t="s">
        <v>104</v>
      </c>
      <c r="B7" s="277" t="s">
        <v>222</v>
      </c>
      <c r="C7" s="277"/>
      <c r="D7" s="135">
        <v>11</v>
      </c>
      <c r="E7" s="136">
        <f t="shared" si="0"/>
        <v>68.75</v>
      </c>
      <c r="F7" s="111" t="s">
        <v>185</v>
      </c>
      <c r="G7" s="118" t="s">
        <v>104</v>
      </c>
      <c r="H7" s="277" t="s">
        <v>117</v>
      </c>
      <c r="I7" s="277"/>
    </row>
    <row r="8" spans="1:9" ht="38.1" customHeight="1">
      <c r="A8" s="118" t="s">
        <v>105</v>
      </c>
      <c r="B8" s="277" t="s">
        <v>118</v>
      </c>
      <c r="C8" s="277"/>
      <c r="D8" s="135">
        <v>16</v>
      </c>
      <c r="E8" s="136">
        <f t="shared" si="0"/>
        <v>100</v>
      </c>
      <c r="F8" s="94" t="s">
        <v>94</v>
      </c>
      <c r="G8" s="118" t="s">
        <v>105</v>
      </c>
      <c r="H8" s="277" t="s">
        <v>118</v>
      </c>
      <c r="I8" s="277"/>
    </row>
    <row r="9" spans="1:9" ht="38.1" customHeight="1">
      <c r="A9" s="118" t="s">
        <v>106</v>
      </c>
      <c r="B9" s="277" t="s">
        <v>119</v>
      </c>
      <c r="C9" s="277"/>
      <c r="D9" s="135">
        <v>15</v>
      </c>
      <c r="E9" s="136">
        <f t="shared" si="0"/>
        <v>93.75</v>
      </c>
      <c r="F9" s="94" t="s">
        <v>95</v>
      </c>
      <c r="G9" s="118" t="s">
        <v>106</v>
      </c>
      <c r="H9" s="277" t="s">
        <v>119</v>
      </c>
      <c r="I9" s="277"/>
    </row>
    <row r="10" spans="1:9" ht="38.1" customHeight="1">
      <c r="A10" s="118" t="s">
        <v>107</v>
      </c>
      <c r="B10" s="277" t="s">
        <v>120</v>
      </c>
      <c r="C10" s="277"/>
      <c r="D10" s="135">
        <v>15</v>
      </c>
      <c r="E10" s="136">
        <f t="shared" si="0"/>
        <v>93.75</v>
      </c>
      <c r="F10" s="94" t="s">
        <v>95</v>
      </c>
      <c r="G10" s="118" t="s">
        <v>107</v>
      </c>
      <c r="H10" s="277" t="s">
        <v>120</v>
      </c>
      <c r="I10" s="277"/>
    </row>
    <row r="11" spans="1:9" ht="38.1" customHeight="1">
      <c r="A11" s="118" t="s">
        <v>108</v>
      </c>
      <c r="B11" s="277" t="s">
        <v>121</v>
      </c>
      <c r="C11" s="277"/>
      <c r="D11" s="135">
        <v>13</v>
      </c>
      <c r="E11" s="136">
        <f t="shared" si="0"/>
        <v>81.25</v>
      </c>
      <c r="F11" s="94" t="s">
        <v>186</v>
      </c>
      <c r="G11" s="118" t="s">
        <v>108</v>
      </c>
      <c r="H11" s="277" t="s">
        <v>121</v>
      </c>
      <c r="I11" s="277"/>
    </row>
    <row r="12" spans="1:9" ht="38.1" customHeight="1">
      <c r="A12" s="118" t="s">
        <v>109</v>
      </c>
      <c r="B12" s="277" t="s">
        <v>122</v>
      </c>
      <c r="C12" s="277"/>
      <c r="D12" s="135">
        <v>16</v>
      </c>
      <c r="E12" s="136">
        <f t="shared" si="0"/>
        <v>100</v>
      </c>
      <c r="F12" s="94" t="s">
        <v>94</v>
      </c>
      <c r="G12" s="118" t="s">
        <v>109</v>
      </c>
      <c r="H12" s="277" t="s">
        <v>122</v>
      </c>
      <c r="I12" s="277"/>
    </row>
    <row r="13" spans="1:9" ht="38.1" customHeight="1">
      <c r="A13" s="118" t="s">
        <v>110</v>
      </c>
      <c r="B13" s="280" t="s">
        <v>123</v>
      </c>
      <c r="C13" s="280"/>
      <c r="D13" s="135">
        <v>16</v>
      </c>
      <c r="E13" s="136">
        <f t="shared" si="0"/>
        <v>100</v>
      </c>
      <c r="F13" s="94" t="s">
        <v>94</v>
      </c>
      <c r="G13" s="118" t="s">
        <v>110</v>
      </c>
      <c r="H13" s="280" t="s">
        <v>123</v>
      </c>
      <c r="I13" s="280"/>
    </row>
    <row r="14" spans="1:9" ht="38.1" customHeight="1">
      <c r="A14" s="118" t="s">
        <v>111</v>
      </c>
      <c r="B14" s="277" t="s">
        <v>124</v>
      </c>
      <c r="C14" s="277"/>
      <c r="D14" s="135">
        <v>12</v>
      </c>
      <c r="E14" s="136">
        <f t="shared" si="0"/>
        <v>75</v>
      </c>
      <c r="F14" s="94" t="s">
        <v>187</v>
      </c>
      <c r="G14" s="118" t="s">
        <v>111</v>
      </c>
      <c r="H14" s="277" t="s">
        <v>124</v>
      </c>
      <c r="I14" s="277"/>
    </row>
    <row r="15" spans="1:9" ht="38.1" customHeight="1" thickBot="1">
      <c r="A15" s="119" t="s">
        <v>137</v>
      </c>
      <c r="B15" s="279" t="s">
        <v>125</v>
      </c>
      <c r="C15" s="279"/>
      <c r="D15" s="139">
        <v>12</v>
      </c>
      <c r="E15" s="140">
        <f t="shared" si="0"/>
        <v>75</v>
      </c>
      <c r="F15" s="142" t="s">
        <v>190</v>
      </c>
      <c r="G15" s="119" t="s">
        <v>137</v>
      </c>
      <c r="H15" s="279" t="s">
        <v>125</v>
      </c>
      <c r="I15" s="279"/>
    </row>
    <row r="16" spans="1:9" ht="21.75" customHeight="1" thickTop="1">
      <c r="A16" s="247" t="s">
        <v>207</v>
      </c>
      <c r="B16" s="247"/>
      <c r="C16" s="247"/>
      <c r="D16" s="247"/>
      <c r="E16" s="247"/>
      <c r="F16" s="247"/>
      <c r="G16" s="247"/>
      <c r="H16" s="247"/>
      <c r="I16" s="247"/>
    </row>
    <row r="17" spans="1:9" ht="21.75" customHeight="1">
      <c r="A17" s="248" t="s">
        <v>93</v>
      </c>
      <c r="B17" s="248"/>
      <c r="C17" s="248"/>
      <c r="D17" s="248"/>
      <c r="E17" s="248"/>
      <c r="F17" s="248"/>
      <c r="G17" s="248"/>
      <c r="H17" s="248"/>
      <c r="I17" s="74"/>
    </row>
    <row r="18" spans="1:9" ht="21.75" customHeight="1">
      <c r="A18" s="244" t="s">
        <v>29</v>
      </c>
      <c r="B18" s="244"/>
      <c r="C18" s="244"/>
      <c r="D18" s="245">
        <v>103</v>
      </c>
      <c r="E18" s="245"/>
      <c r="F18" s="245"/>
    </row>
    <row r="19" spans="1:9" ht="28.5" customHeight="1">
      <c r="A19" s="274" t="s">
        <v>247</v>
      </c>
      <c r="B19" s="274"/>
      <c r="C19" s="274"/>
      <c r="D19" s="274"/>
      <c r="E19" s="274"/>
      <c r="F19" s="274"/>
    </row>
    <row r="20" spans="1:9" ht="21" customHeight="1" thickBot="1">
      <c r="A20" s="283" t="s">
        <v>200</v>
      </c>
      <c r="B20" s="283"/>
    </row>
    <row r="21" spans="1:9" ht="44.25" customHeight="1" thickTop="1">
      <c r="A21" s="221" t="s">
        <v>55</v>
      </c>
      <c r="B21" s="282" t="s">
        <v>80</v>
      </c>
      <c r="C21" s="282"/>
      <c r="D21" s="31" t="s">
        <v>22</v>
      </c>
      <c r="E21" s="31" t="s">
        <v>33</v>
      </c>
      <c r="F21" s="97" t="s">
        <v>196</v>
      </c>
    </row>
    <row r="22" spans="1:9" ht="35.25" customHeight="1">
      <c r="A22" s="118" t="s">
        <v>138</v>
      </c>
      <c r="B22" s="280" t="s">
        <v>223</v>
      </c>
      <c r="C22" s="280"/>
      <c r="D22" s="135">
        <v>10</v>
      </c>
      <c r="E22" s="136">
        <f>D22/16*100</f>
        <v>62.5</v>
      </c>
      <c r="F22" s="94" t="s">
        <v>191</v>
      </c>
      <c r="G22" s="118" t="s">
        <v>138</v>
      </c>
      <c r="H22" s="280" t="s">
        <v>126</v>
      </c>
      <c r="I22" s="280"/>
    </row>
    <row r="23" spans="1:9" ht="39" customHeight="1">
      <c r="A23" s="118" t="s">
        <v>139</v>
      </c>
      <c r="B23" s="276" t="s">
        <v>127</v>
      </c>
      <c r="C23" s="276"/>
      <c r="D23" s="186">
        <v>11</v>
      </c>
      <c r="E23" s="136">
        <f t="shared" ref="E23:E30" si="1">D23/16*100</f>
        <v>68.75</v>
      </c>
      <c r="F23" s="94" t="s">
        <v>192</v>
      </c>
      <c r="G23" s="118" t="s">
        <v>139</v>
      </c>
      <c r="H23" s="276" t="s">
        <v>127</v>
      </c>
      <c r="I23" s="276"/>
    </row>
    <row r="24" spans="1:9" ht="51.75" customHeight="1">
      <c r="A24" s="118" t="s">
        <v>140</v>
      </c>
      <c r="B24" s="277" t="s">
        <v>224</v>
      </c>
      <c r="C24" s="277"/>
      <c r="D24" s="135">
        <v>13</v>
      </c>
      <c r="E24" s="136">
        <f t="shared" si="1"/>
        <v>81.25</v>
      </c>
      <c r="F24" s="111" t="s">
        <v>175</v>
      </c>
      <c r="G24" s="118" t="s">
        <v>140</v>
      </c>
      <c r="H24" s="277" t="s">
        <v>128</v>
      </c>
      <c r="I24" s="277"/>
    </row>
    <row r="25" spans="1:9" ht="45.75" customHeight="1">
      <c r="A25" s="118" t="s">
        <v>141</v>
      </c>
      <c r="B25" s="277" t="s">
        <v>225</v>
      </c>
      <c r="C25" s="277"/>
      <c r="D25" s="135">
        <v>16</v>
      </c>
      <c r="E25" s="136">
        <f t="shared" si="1"/>
        <v>100</v>
      </c>
      <c r="F25" s="94" t="s">
        <v>94</v>
      </c>
      <c r="G25" s="118" t="s">
        <v>141</v>
      </c>
      <c r="H25" s="277" t="s">
        <v>129</v>
      </c>
      <c r="I25" s="277"/>
    </row>
    <row r="26" spans="1:9" ht="46.5" customHeight="1">
      <c r="A26" s="118" t="s">
        <v>142</v>
      </c>
      <c r="B26" s="277" t="s">
        <v>237</v>
      </c>
      <c r="C26" s="277"/>
      <c r="D26" s="135">
        <v>14</v>
      </c>
      <c r="E26" s="136">
        <f t="shared" si="1"/>
        <v>87.5</v>
      </c>
      <c r="F26" s="94" t="s">
        <v>193</v>
      </c>
      <c r="G26" s="118" t="s">
        <v>142</v>
      </c>
      <c r="H26" s="277" t="s">
        <v>130</v>
      </c>
      <c r="I26" s="277"/>
    </row>
    <row r="27" spans="1:9" ht="53.25" customHeight="1">
      <c r="A27" s="118" t="s">
        <v>143</v>
      </c>
      <c r="B27" s="276" t="s">
        <v>238</v>
      </c>
      <c r="C27" s="276"/>
      <c r="D27" s="135">
        <v>14</v>
      </c>
      <c r="E27" s="136">
        <f t="shared" si="1"/>
        <v>87.5</v>
      </c>
      <c r="F27" s="94" t="s">
        <v>194</v>
      </c>
      <c r="G27" s="118" t="s">
        <v>143</v>
      </c>
      <c r="H27" s="276" t="s">
        <v>131</v>
      </c>
      <c r="I27" s="276"/>
    </row>
    <row r="28" spans="1:9" ht="63" customHeight="1">
      <c r="A28" s="118" t="s">
        <v>144</v>
      </c>
      <c r="B28" s="277" t="s">
        <v>132</v>
      </c>
      <c r="C28" s="277"/>
      <c r="D28" s="135">
        <v>15</v>
      </c>
      <c r="E28" s="136">
        <f t="shared" si="1"/>
        <v>93.75</v>
      </c>
      <c r="F28" s="94" t="s">
        <v>95</v>
      </c>
      <c r="G28" s="118" t="s">
        <v>144</v>
      </c>
      <c r="H28" s="277" t="s">
        <v>132</v>
      </c>
      <c r="I28" s="277"/>
    </row>
    <row r="29" spans="1:9" ht="51" customHeight="1">
      <c r="A29" s="118" t="s">
        <v>145</v>
      </c>
      <c r="B29" s="276" t="s">
        <v>236</v>
      </c>
      <c r="C29" s="276"/>
      <c r="D29" s="186">
        <v>12</v>
      </c>
      <c r="E29" s="136">
        <f t="shared" si="1"/>
        <v>75</v>
      </c>
      <c r="F29" s="94" t="s">
        <v>195</v>
      </c>
      <c r="G29" s="118" t="s">
        <v>145</v>
      </c>
      <c r="H29" s="276" t="s">
        <v>133</v>
      </c>
      <c r="I29" s="276"/>
    </row>
    <row r="30" spans="1:9" ht="34.5" customHeight="1" thickBot="1">
      <c r="A30" s="119" t="s">
        <v>146</v>
      </c>
      <c r="B30" s="278" t="s">
        <v>47</v>
      </c>
      <c r="C30" s="278"/>
      <c r="D30" s="139">
        <v>5</v>
      </c>
      <c r="E30" s="140">
        <f t="shared" si="1"/>
        <v>31.25</v>
      </c>
      <c r="F30" s="115" t="s">
        <v>150</v>
      </c>
      <c r="G30" s="119" t="s">
        <v>146</v>
      </c>
      <c r="H30" s="278" t="s">
        <v>47</v>
      </c>
      <c r="I30" s="278"/>
    </row>
    <row r="31" spans="1:9" ht="11.25" customHeight="1" thickTop="1">
      <c r="B31" s="8"/>
      <c r="C31" s="8"/>
      <c r="D31" s="9"/>
      <c r="E31" s="9"/>
      <c r="F31" s="99"/>
    </row>
    <row r="32" spans="1:9" ht="17.25" customHeight="1">
      <c r="A32" s="247" t="s">
        <v>207</v>
      </c>
      <c r="B32" s="247"/>
      <c r="C32" s="247"/>
      <c r="D32" s="247"/>
      <c r="E32" s="247"/>
      <c r="F32" s="247"/>
      <c r="G32" s="247"/>
      <c r="H32" s="247"/>
      <c r="I32" s="247"/>
    </row>
    <row r="33" spans="1:9" ht="22.5" customHeight="1">
      <c r="A33" s="248" t="s">
        <v>93</v>
      </c>
      <c r="B33" s="248"/>
      <c r="C33" s="248"/>
      <c r="D33" s="248"/>
      <c r="E33" s="248"/>
      <c r="F33" s="248"/>
      <c r="G33" s="248"/>
      <c r="H33" s="248"/>
      <c r="I33" s="73"/>
    </row>
    <row r="34" spans="1:9" ht="9.75" customHeight="1">
      <c r="B34" s="8"/>
      <c r="C34" s="8"/>
      <c r="D34" s="9"/>
      <c r="E34" s="9"/>
      <c r="F34" s="99"/>
    </row>
    <row r="35" spans="1:9" ht="9.75" customHeight="1">
      <c r="B35" s="10"/>
      <c r="C35" s="10"/>
      <c r="D35" s="11"/>
      <c r="E35" s="11"/>
      <c r="F35" s="100"/>
    </row>
    <row r="36" spans="1:9" ht="22.5" customHeight="1">
      <c r="A36" s="244" t="s">
        <v>29</v>
      </c>
      <c r="B36" s="244"/>
      <c r="C36" s="244"/>
      <c r="D36" s="245">
        <v>104</v>
      </c>
      <c r="E36" s="245"/>
      <c r="F36" s="245"/>
    </row>
    <row r="37" spans="1:9" ht="21" customHeight="1"/>
    <row r="38" spans="1:9" ht="21" customHeight="1"/>
  </sheetData>
  <mergeCells count="56">
    <mergeCell ref="A1:F1"/>
    <mergeCell ref="A2:B2"/>
    <mergeCell ref="A18:C18"/>
    <mergeCell ref="B3:C3"/>
    <mergeCell ref="B4:C4"/>
    <mergeCell ref="B5:C5"/>
    <mergeCell ref="B6:C6"/>
    <mergeCell ref="D18:F18"/>
    <mergeCell ref="A16:I16"/>
    <mergeCell ref="A17:H17"/>
    <mergeCell ref="B12:C12"/>
    <mergeCell ref="B13:C13"/>
    <mergeCell ref="B14:C14"/>
    <mergeCell ref="B15:C15"/>
    <mergeCell ref="B7:C7"/>
    <mergeCell ref="B8:C8"/>
    <mergeCell ref="B9:C9"/>
    <mergeCell ref="B10:C10"/>
    <mergeCell ref="B11:C11"/>
    <mergeCell ref="A19:F19"/>
    <mergeCell ref="A20:B20"/>
    <mergeCell ref="B23:C23"/>
    <mergeCell ref="B21:C21"/>
    <mergeCell ref="B22:C22"/>
    <mergeCell ref="D36:F36"/>
    <mergeCell ref="B30:C30"/>
    <mergeCell ref="A32:I32"/>
    <mergeCell ref="A33:H33"/>
    <mergeCell ref="A36:C36"/>
    <mergeCell ref="B29:C29"/>
    <mergeCell ref="B24:C24"/>
    <mergeCell ref="B25:C25"/>
    <mergeCell ref="B26:C26"/>
    <mergeCell ref="B27:C27"/>
    <mergeCell ref="B28:C28"/>
    <mergeCell ref="H25:I25"/>
    <mergeCell ref="H26:I26"/>
    <mergeCell ref="H4:I4"/>
    <mergeCell ref="H5:I5"/>
    <mergeCell ref="H6:I6"/>
    <mergeCell ref="H7:I7"/>
    <mergeCell ref="H8:I8"/>
    <mergeCell ref="H9:I9"/>
    <mergeCell ref="H10:I10"/>
    <mergeCell ref="H11:I11"/>
    <mergeCell ref="H12:I12"/>
    <mergeCell ref="H13:I13"/>
    <mergeCell ref="H27:I27"/>
    <mergeCell ref="H28:I28"/>
    <mergeCell ref="H29:I29"/>
    <mergeCell ref="H30:I30"/>
    <mergeCell ref="H14:I14"/>
    <mergeCell ref="H15:I15"/>
    <mergeCell ref="H22:I22"/>
    <mergeCell ref="H23:I23"/>
    <mergeCell ref="H24:I24"/>
  </mergeCells>
  <printOptions horizontalCentered="1"/>
  <pageMargins left="0.70866141732283472" right="0.70866141732283472" top="0.51181102362204722" bottom="0.23622047244094491" header="0.31496062992125984" footer="0.31496062992125984"/>
  <pageSetup paperSize="9" scale="90" orientation="landscape" r:id="rId1"/>
</worksheet>
</file>

<file path=xl/worksheets/sheet13.xml><?xml version="1.0" encoding="utf-8"?>
<worksheet xmlns="http://schemas.openxmlformats.org/spreadsheetml/2006/main" xmlns:r="http://schemas.openxmlformats.org/officeDocument/2006/relationships">
  <sheetPr>
    <tabColor rgb="FF7030A0"/>
  </sheetPr>
  <dimension ref="A1:AN31"/>
  <sheetViews>
    <sheetView rightToLeft="1" view="pageBreakPreview" zoomScaleNormal="80" zoomScaleSheetLayoutView="100" zoomScalePageLayoutView="80" workbookViewId="0">
      <selection activeCell="J35" sqref="J35"/>
    </sheetView>
  </sheetViews>
  <sheetFormatPr defaultColWidth="9" defaultRowHeight="14.25"/>
  <cols>
    <col min="1" max="1" width="10" style="34" customWidth="1"/>
    <col min="2" max="5" width="9.625" style="34" customWidth="1"/>
    <col min="6" max="6" width="13.375" style="34" customWidth="1"/>
    <col min="7" max="7" width="12.375" style="34" customWidth="1"/>
    <col min="8" max="8" width="13" style="34" customWidth="1"/>
    <col min="9" max="9" width="12.875" style="34" customWidth="1"/>
    <col min="10" max="10" width="26.75" style="34" customWidth="1"/>
    <col min="11" max="40" width="9" style="58"/>
    <col min="41" max="16384" width="9" style="34"/>
  </cols>
  <sheetData>
    <row r="1" spans="1:40" ht="36.75" customHeight="1">
      <c r="A1" s="271" t="s">
        <v>219</v>
      </c>
      <c r="B1" s="271"/>
      <c r="C1" s="271"/>
      <c r="D1" s="271"/>
      <c r="E1" s="271"/>
      <c r="F1" s="271"/>
      <c r="G1" s="271"/>
      <c r="H1" s="271"/>
      <c r="I1" s="271"/>
      <c r="J1" s="271"/>
    </row>
    <row r="2" spans="1:40" ht="35.25" customHeight="1" thickBot="1">
      <c r="A2" s="272" t="s">
        <v>201</v>
      </c>
      <c r="B2" s="272"/>
      <c r="C2" s="272"/>
      <c r="D2" s="272"/>
      <c r="E2" s="272"/>
      <c r="F2" s="200"/>
      <c r="G2" s="52"/>
      <c r="H2" s="52"/>
      <c r="I2" s="52"/>
      <c r="J2" s="52"/>
    </row>
    <row r="3" spans="1:40" ht="33" customHeight="1" thickTop="1">
      <c r="A3" s="285" t="s">
        <v>0</v>
      </c>
      <c r="B3" s="287" t="s">
        <v>162</v>
      </c>
      <c r="C3" s="287"/>
      <c r="D3" s="287"/>
      <c r="E3" s="287"/>
      <c r="F3" s="285" t="s">
        <v>189</v>
      </c>
      <c r="G3" s="285" t="s">
        <v>165</v>
      </c>
      <c r="H3" s="285" t="s">
        <v>179</v>
      </c>
      <c r="I3" s="285" t="s">
        <v>181</v>
      </c>
      <c r="J3" s="285" t="s">
        <v>168</v>
      </c>
    </row>
    <row r="4" spans="1:40" ht="36.75" customHeight="1">
      <c r="A4" s="286"/>
      <c r="B4" s="18" t="s">
        <v>163</v>
      </c>
      <c r="C4" s="18" t="s">
        <v>164</v>
      </c>
      <c r="D4" s="18" t="s">
        <v>166</v>
      </c>
      <c r="E4" s="18" t="s">
        <v>14</v>
      </c>
      <c r="F4" s="286"/>
      <c r="G4" s="286"/>
      <c r="H4" s="286"/>
      <c r="I4" s="286"/>
      <c r="J4" s="286"/>
    </row>
    <row r="5" spans="1:40" s="57" customFormat="1" ht="39.950000000000003" customHeight="1">
      <c r="A5" s="159" t="s">
        <v>36</v>
      </c>
      <c r="B5" s="159">
        <v>0</v>
      </c>
      <c r="C5" s="159">
        <v>0</v>
      </c>
      <c r="D5" s="159">
        <v>2</v>
      </c>
      <c r="E5" s="159">
        <f>SUM(B5:D5)</f>
        <v>2</v>
      </c>
      <c r="F5" s="138">
        <v>0</v>
      </c>
      <c r="G5" s="138">
        <v>0</v>
      </c>
      <c r="H5" s="138">
        <v>0</v>
      </c>
      <c r="I5" s="138">
        <v>0</v>
      </c>
      <c r="J5" s="160" t="s">
        <v>167</v>
      </c>
      <c r="K5" s="58"/>
      <c r="L5" s="58"/>
      <c r="M5" s="58"/>
      <c r="N5" s="58"/>
      <c r="O5" s="58"/>
      <c r="P5" s="58"/>
      <c r="Q5" s="58"/>
      <c r="R5" s="58"/>
      <c r="S5" s="58"/>
      <c r="T5" s="58"/>
      <c r="U5" s="58"/>
      <c r="V5" s="58"/>
      <c r="W5" s="58"/>
      <c r="X5" s="58"/>
      <c r="Y5" s="58"/>
      <c r="Z5" s="58"/>
      <c r="AA5" s="58"/>
      <c r="AB5" s="58"/>
      <c r="AC5" s="58"/>
      <c r="AD5" s="58"/>
      <c r="AE5" s="58"/>
      <c r="AF5" s="58"/>
      <c r="AG5" s="58"/>
      <c r="AH5" s="58"/>
      <c r="AI5" s="58"/>
      <c r="AJ5" s="58"/>
      <c r="AK5" s="58"/>
      <c r="AL5" s="58"/>
      <c r="AM5" s="58"/>
      <c r="AN5" s="58"/>
    </row>
    <row r="6" spans="1:40" s="57" customFormat="1" ht="39.950000000000003" customHeight="1">
      <c r="A6" s="159" t="s">
        <v>37</v>
      </c>
      <c r="B6" s="177">
        <v>1</v>
      </c>
      <c r="C6" s="177">
        <v>0</v>
      </c>
      <c r="D6" s="177">
        <v>0</v>
      </c>
      <c r="E6" s="177">
        <f>SUM(B6:D6)</f>
        <v>1</v>
      </c>
      <c r="F6" s="135">
        <v>121</v>
      </c>
      <c r="G6" s="135">
        <v>65</v>
      </c>
      <c r="H6" s="218">
        <v>7955</v>
      </c>
      <c r="I6" s="136">
        <v>10</v>
      </c>
      <c r="J6" s="183" t="s">
        <v>178</v>
      </c>
      <c r="K6" s="58"/>
      <c r="L6" s="58"/>
      <c r="M6" s="58"/>
      <c r="N6" s="58"/>
      <c r="O6" s="58"/>
      <c r="P6" s="58"/>
      <c r="Q6" s="58"/>
      <c r="R6" s="58"/>
      <c r="S6" s="58"/>
      <c r="T6" s="58"/>
      <c r="U6" s="58"/>
      <c r="V6" s="58"/>
      <c r="W6" s="58"/>
      <c r="X6" s="58"/>
      <c r="Y6" s="58"/>
      <c r="Z6" s="58"/>
      <c r="AA6" s="58"/>
      <c r="AB6" s="58"/>
      <c r="AC6" s="58"/>
      <c r="AD6" s="58"/>
      <c r="AE6" s="58"/>
      <c r="AF6" s="58"/>
      <c r="AG6" s="58"/>
      <c r="AH6" s="58"/>
      <c r="AI6" s="58"/>
      <c r="AJ6" s="58"/>
      <c r="AK6" s="58"/>
      <c r="AL6" s="58"/>
      <c r="AM6" s="58"/>
      <c r="AN6" s="58"/>
    </row>
    <row r="7" spans="1:40" s="57" customFormat="1" ht="39.950000000000003" customHeight="1" thickBot="1">
      <c r="A7" s="184" t="s">
        <v>11</v>
      </c>
      <c r="B7" s="178">
        <v>0</v>
      </c>
      <c r="C7" s="178">
        <v>1</v>
      </c>
      <c r="D7" s="178">
        <v>0</v>
      </c>
      <c r="E7" s="189">
        <f>SUM(B7:D7)</f>
        <v>1</v>
      </c>
      <c r="F7" s="186">
        <v>0</v>
      </c>
      <c r="G7" s="186">
        <v>0</v>
      </c>
      <c r="H7" s="219">
        <v>0</v>
      </c>
      <c r="I7" s="187">
        <v>0</v>
      </c>
      <c r="J7" s="188" t="s">
        <v>188</v>
      </c>
      <c r="K7" s="58"/>
      <c r="L7" s="58"/>
      <c r="M7" s="58"/>
      <c r="N7" s="58"/>
      <c r="O7" s="58"/>
      <c r="P7" s="58"/>
      <c r="Q7" s="58"/>
      <c r="R7" s="58"/>
      <c r="S7" s="58"/>
      <c r="T7" s="58"/>
      <c r="U7" s="58"/>
      <c r="V7" s="58"/>
      <c r="W7" s="58"/>
      <c r="X7" s="58"/>
      <c r="Y7" s="58"/>
      <c r="Z7" s="58"/>
      <c r="AA7" s="58"/>
      <c r="AB7" s="58"/>
      <c r="AC7" s="58"/>
      <c r="AD7" s="58"/>
      <c r="AE7" s="58"/>
      <c r="AF7" s="58"/>
      <c r="AG7" s="58"/>
      <c r="AH7" s="58"/>
      <c r="AI7" s="58"/>
      <c r="AJ7" s="58"/>
      <c r="AK7" s="58"/>
      <c r="AL7" s="58"/>
      <c r="AM7" s="58"/>
      <c r="AN7" s="58"/>
    </row>
    <row r="8" spans="1:40" s="57" customFormat="1" ht="30.75" customHeight="1" thickTop="1" thickBot="1">
      <c r="A8" s="20" t="s">
        <v>182</v>
      </c>
      <c r="B8" s="190">
        <f t="shared" ref="B8:I8" si="0">SUM(B5:B7)</f>
        <v>1</v>
      </c>
      <c r="C8" s="190">
        <f t="shared" si="0"/>
        <v>1</v>
      </c>
      <c r="D8" s="190">
        <f t="shared" si="0"/>
        <v>2</v>
      </c>
      <c r="E8" s="190">
        <f t="shared" si="0"/>
        <v>4</v>
      </c>
      <c r="F8" s="190">
        <f>SUM(F5:F7)</f>
        <v>121</v>
      </c>
      <c r="G8" s="190">
        <f t="shared" si="0"/>
        <v>65</v>
      </c>
      <c r="H8" s="220">
        <f t="shared" si="0"/>
        <v>7955</v>
      </c>
      <c r="I8" s="191">
        <f t="shared" si="0"/>
        <v>10</v>
      </c>
      <c r="J8" s="191"/>
      <c r="K8" s="58"/>
      <c r="L8" s="58"/>
      <c r="M8" s="58"/>
      <c r="N8" s="58"/>
      <c r="O8" s="58"/>
      <c r="P8" s="58"/>
      <c r="Q8" s="58"/>
      <c r="R8" s="58"/>
      <c r="S8" s="58"/>
      <c r="T8" s="58"/>
      <c r="U8" s="58"/>
      <c r="V8" s="58"/>
      <c r="W8" s="58"/>
      <c r="X8" s="58"/>
      <c r="Y8" s="58"/>
      <c r="Z8" s="58"/>
      <c r="AA8" s="58"/>
      <c r="AB8" s="58"/>
      <c r="AC8" s="58"/>
      <c r="AD8" s="58"/>
      <c r="AE8" s="58"/>
      <c r="AF8" s="58"/>
      <c r="AG8" s="58"/>
      <c r="AH8" s="58"/>
      <c r="AI8" s="58"/>
      <c r="AJ8" s="58"/>
      <c r="AK8" s="58"/>
      <c r="AL8" s="58"/>
      <c r="AM8" s="58"/>
      <c r="AN8" s="58"/>
    </row>
    <row r="9" spans="1:40" ht="13.5" customHeight="1" thickTop="1">
      <c r="G9" s="86"/>
      <c r="H9" s="86"/>
      <c r="I9" s="86"/>
      <c r="J9" s="87"/>
    </row>
    <row r="10" spans="1:40" ht="19.5" customHeight="1">
      <c r="A10" s="247" t="s">
        <v>180</v>
      </c>
      <c r="B10" s="247"/>
      <c r="C10" s="247"/>
      <c r="D10" s="247"/>
      <c r="E10" s="247"/>
      <c r="F10" s="247"/>
      <c r="G10" s="247"/>
      <c r="H10" s="247"/>
      <c r="I10" s="247"/>
      <c r="J10" s="247"/>
    </row>
    <row r="11" spans="1:40" ht="18.75" customHeight="1">
      <c r="A11" s="248" t="s">
        <v>93</v>
      </c>
      <c r="B11" s="248"/>
      <c r="C11" s="248"/>
      <c r="D11" s="248"/>
      <c r="E11" s="248"/>
      <c r="F11" s="248"/>
      <c r="G11" s="248"/>
      <c r="H11" s="248"/>
      <c r="I11" s="248"/>
      <c r="J11" s="248"/>
    </row>
    <row r="12" spans="1:40" ht="15.75" customHeight="1">
      <c r="A12" s="155"/>
      <c r="B12" s="155"/>
      <c r="C12" s="155"/>
      <c r="D12" s="155"/>
      <c r="E12" s="155"/>
      <c r="F12" s="199"/>
      <c r="G12" s="155"/>
      <c r="H12" s="181"/>
      <c r="I12" s="181"/>
      <c r="J12" s="155"/>
    </row>
    <row r="13" spans="1:40" ht="11.25" customHeight="1">
      <c r="A13" s="155"/>
      <c r="B13" s="155"/>
      <c r="C13" s="155"/>
      <c r="D13" s="155"/>
      <c r="E13" s="155"/>
      <c r="F13" s="199"/>
      <c r="G13" s="155"/>
      <c r="H13" s="181"/>
      <c r="I13" s="181"/>
      <c r="J13" s="155"/>
    </row>
    <row r="14" spans="1:40" ht="15.75" customHeight="1">
      <c r="A14" s="155"/>
      <c r="B14" s="155"/>
      <c r="C14" s="155"/>
      <c r="D14" s="155"/>
      <c r="E14" s="155"/>
      <c r="F14" s="199"/>
      <c r="G14" s="155"/>
      <c r="H14" s="181"/>
      <c r="I14" s="181"/>
      <c r="J14" s="155"/>
    </row>
    <row r="15" spans="1:40" ht="10.5" customHeight="1">
      <c r="A15" s="155"/>
      <c r="B15" s="155"/>
      <c r="C15" s="155"/>
      <c r="D15" s="155"/>
      <c r="E15" s="155"/>
      <c r="F15" s="199"/>
      <c r="G15" s="155"/>
      <c r="H15" s="181"/>
      <c r="I15" s="181"/>
      <c r="J15" s="155"/>
    </row>
    <row r="16" spans="1:40" ht="15.75" customHeight="1">
      <c r="A16" s="155"/>
      <c r="B16" s="155"/>
      <c r="C16" s="155"/>
      <c r="D16" s="155"/>
      <c r="E16" s="155"/>
      <c r="F16" s="199"/>
      <c r="G16" s="155"/>
      <c r="H16" s="181"/>
      <c r="I16" s="181"/>
      <c r="J16" s="155"/>
    </row>
    <row r="17" spans="1:40" ht="10.5" customHeight="1">
      <c r="A17" s="155"/>
      <c r="B17" s="155"/>
      <c r="C17" s="155"/>
      <c r="D17" s="155"/>
      <c r="E17" s="155"/>
      <c r="F17" s="199"/>
      <c r="G17" s="155"/>
      <c r="H17" s="181"/>
      <c r="I17" s="181"/>
      <c r="J17" s="155"/>
    </row>
    <row r="18" spans="1:40" ht="10.5" customHeight="1">
      <c r="A18" s="181"/>
      <c r="B18" s="181"/>
      <c r="C18" s="181"/>
      <c r="D18" s="181"/>
      <c r="E18" s="181"/>
      <c r="F18" s="199"/>
      <c r="G18" s="181"/>
      <c r="H18" s="181"/>
      <c r="I18" s="181"/>
      <c r="J18" s="181"/>
    </row>
    <row r="19" spans="1:40" ht="10.5" customHeight="1">
      <c r="A19" s="181"/>
      <c r="B19" s="181"/>
      <c r="C19" s="181"/>
      <c r="D19" s="181"/>
      <c r="E19" s="181"/>
      <c r="F19" s="199"/>
      <c r="G19" s="181"/>
      <c r="H19" s="181"/>
      <c r="I19" s="181"/>
      <c r="J19" s="181"/>
    </row>
    <row r="20" spans="1:40" ht="10.5" customHeight="1">
      <c r="A20" s="181"/>
      <c r="B20" s="181"/>
      <c r="C20" s="181"/>
      <c r="D20" s="181"/>
      <c r="E20" s="181"/>
      <c r="F20" s="199"/>
      <c r="G20" s="181"/>
      <c r="H20" s="181"/>
      <c r="I20" s="181"/>
      <c r="J20" s="181"/>
    </row>
    <row r="21" spans="1:40" ht="10.5" customHeight="1">
      <c r="A21" s="181"/>
      <c r="B21" s="181"/>
      <c r="C21" s="181"/>
      <c r="D21" s="181"/>
      <c r="E21" s="181"/>
      <c r="F21" s="199"/>
      <c r="G21" s="181"/>
      <c r="H21" s="181"/>
      <c r="I21" s="181"/>
      <c r="J21" s="181"/>
    </row>
    <row r="22" spans="1:40" ht="10.5" customHeight="1">
      <c r="A22" s="181"/>
      <c r="B22" s="181"/>
      <c r="C22" s="181"/>
      <c r="D22" s="181"/>
      <c r="E22" s="181"/>
      <c r="F22" s="199"/>
      <c r="G22" s="181"/>
      <c r="H22" s="181"/>
      <c r="I22" s="181"/>
      <c r="J22" s="181"/>
    </row>
    <row r="23" spans="1:40" ht="10.5" customHeight="1">
      <c r="A23" s="181"/>
      <c r="B23" s="181"/>
      <c r="C23" s="181"/>
      <c r="D23" s="181"/>
      <c r="E23" s="181"/>
      <c r="F23" s="199"/>
      <c r="G23" s="181"/>
      <c r="H23" s="181"/>
      <c r="I23" s="181"/>
      <c r="J23" s="181"/>
    </row>
    <row r="24" spans="1:40" ht="12" customHeight="1">
      <c r="A24" s="158"/>
      <c r="B24" s="158"/>
      <c r="C24" s="158"/>
      <c r="D24" s="158"/>
      <c r="E24" s="158"/>
      <c r="F24" s="199"/>
      <c r="G24" s="158"/>
      <c r="H24" s="181"/>
      <c r="I24" s="181"/>
      <c r="J24" s="158"/>
    </row>
    <row r="25" spans="1:40" ht="15.75" customHeight="1">
      <c r="A25" s="155"/>
      <c r="B25" s="155"/>
      <c r="C25" s="155"/>
      <c r="D25" s="155"/>
      <c r="E25" s="155"/>
      <c r="F25" s="199"/>
      <c r="G25" s="155"/>
      <c r="H25" s="181"/>
      <c r="I25" s="181"/>
      <c r="J25" s="155"/>
    </row>
    <row r="26" spans="1:40" ht="15.75" customHeight="1">
      <c r="A26" s="155"/>
      <c r="B26" s="155"/>
      <c r="C26" s="155"/>
      <c r="D26" s="155"/>
      <c r="E26" s="155"/>
      <c r="F26" s="199"/>
      <c r="G26" s="155"/>
      <c r="H26" s="181"/>
      <c r="I26" s="181"/>
      <c r="J26" s="155"/>
    </row>
    <row r="27" spans="1:40" ht="9" customHeight="1">
      <c r="A27" s="155"/>
      <c r="B27" s="155"/>
      <c r="C27" s="155"/>
      <c r="D27" s="155"/>
      <c r="E27" s="155"/>
      <c r="F27" s="199"/>
      <c r="G27" s="155"/>
      <c r="H27" s="181"/>
      <c r="I27" s="181"/>
      <c r="J27" s="155"/>
    </row>
    <row r="28" spans="1:40" s="35" customFormat="1" ht="13.5" customHeight="1">
      <c r="A28" s="155"/>
      <c r="B28" s="155"/>
      <c r="C28" s="155"/>
      <c r="D28" s="155"/>
      <c r="E28" s="155"/>
      <c r="F28" s="199"/>
      <c r="G28" s="63"/>
      <c r="H28" s="63"/>
      <c r="I28" s="63"/>
      <c r="J28" s="27"/>
      <c r="K28" s="157"/>
      <c r="L28" s="157"/>
      <c r="M28" s="157"/>
      <c r="N28" s="157"/>
      <c r="O28" s="157"/>
      <c r="P28" s="157"/>
      <c r="Q28" s="157"/>
      <c r="R28" s="157"/>
      <c r="S28" s="157"/>
      <c r="T28" s="157"/>
      <c r="U28" s="157"/>
      <c r="V28" s="157"/>
      <c r="W28" s="157"/>
      <c r="X28" s="157"/>
      <c r="Y28" s="157"/>
      <c r="Z28" s="157"/>
      <c r="AA28" s="157"/>
      <c r="AB28" s="157"/>
      <c r="AC28" s="157"/>
      <c r="AD28" s="157"/>
      <c r="AE28" s="157"/>
      <c r="AF28" s="157"/>
      <c r="AG28" s="157"/>
      <c r="AH28" s="157"/>
      <c r="AI28" s="157"/>
      <c r="AJ28" s="157"/>
      <c r="AK28" s="157"/>
      <c r="AL28" s="157"/>
      <c r="AM28" s="157"/>
      <c r="AN28" s="157"/>
    </row>
    <row r="29" spans="1:40" s="35" customFormat="1" ht="13.5" customHeight="1">
      <c r="G29" s="42"/>
      <c r="H29" s="42"/>
      <c r="I29" s="42"/>
      <c r="J29" s="42"/>
      <c r="K29" s="157"/>
      <c r="L29" s="157"/>
      <c r="M29" s="157"/>
      <c r="N29" s="157"/>
      <c r="O29" s="157"/>
      <c r="P29" s="157"/>
      <c r="Q29" s="157"/>
      <c r="R29" s="157"/>
      <c r="S29" s="157"/>
      <c r="T29" s="157"/>
      <c r="U29" s="157"/>
      <c r="V29" s="157"/>
      <c r="W29" s="157"/>
      <c r="X29" s="157"/>
      <c r="Y29" s="157"/>
      <c r="Z29" s="157"/>
      <c r="AA29" s="157"/>
      <c r="AB29" s="157"/>
      <c r="AC29" s="157"/>
      <c r="AD29" s="157"/>
      <c r="AE29" s="157"/>
      <c r="AF29" s="157"/>
      <c r="AG29" s="157"/>
      <c r="AH29" s="157"/>
      <c r="AI29" s="157"/>
      <c r="AJ29" s="157"/>
      <c r="AK29" s="157"/>
      <c r="AL29" s="157"/>
      <c r="AM29" s="157"/>
      <c r="AN29" s="157"/>
    </row>
    <row r="30" spans="1:40" s="35" customFormat="1" ht="15.75" customHeight="1">
      <c r="G30" s="42"/>
      <c r="H30" s="42"/>
      <c r="I30" s="42"/>
      <c r="J30" s="42"/>
      <c r="K30" s="157"/>
      <c r="L30" s="157"/>
      <c r="M30" s="157"/>
      <c r="N30" s="157"/>
      <c r="O30" s="157"/>
      <c r="P30" s="157"/>
      <c r="Q30" s="157"/>
      <c r="R30" s="157"/>
      <c r="S30" s="157"/>
      <c r="T30" s="157"/>
      <c r="U30" s="157"/>
      <c r="V30" s="157"/>
      <c r="W30" s="157"/>
      <c r="X30" s="157"/>
      <c r="Y30" s="157"/>
      <c r="Z30" s="157"/>
      <c r="AA30" s="157"/>
      <c r="AB30" s="157"/>
      <c r="AC30" s="157"/>
      <c r="AD30" s="157"/>
      <c r="AE30" s="157"/>
      <c r="AF30" s="157"/>
      <c r="AG30" s="157"/>
      <c r="AH30" s="157"/>
      <c r="AI30" s="157"/>
      <c r="AJ30" s="157"/>
      <c r="AK30" s="157"/>
      <c r="AL30" s="157"/>
      <c r="AM30" s="157"/>
      <c r="AN30" s="157"/>
    </row>
    <row r="31" spans="1:40" ht="25.5" customHeight="1">
      <c r="A31" s="244" t="s">
        <v>29</v>
      </c>
      <c r="B31" s="244"/>
      <c r="C31" s="244"/>
      <c r="D31" s="244"/>
      <c r="E31" s="244"/>
      <c r="F31" s="198"/>
      <c r="G31" s="192"/>
      <c r="H31" s="192"/>
      <c r="I31" s="192"/>
      <c r="J31" s="193">
        <v>105</v>
      </c>
    </row>
  </sheetData>
  <mergeCells count="12">
    <mergeCell ref="A31:E31"/>
    <mergeCell ref="A1:J1"/>
    <mergeCell ref="A2:E2"/>
    <mergeCell ref="A10:J10"/>
    <mergeCell ref="A11:J11"/>
    <mergeCell ref="A3:A4"/>
    <mergeCell ref="B3:E3"/>
    <mergeCell ref="G3:G4"/>
    <mergeCell ref="J3:J4"/>
    <mergeCell ref="F3:F4"/>
    <mergeCell ref="H3:H4"/>
    <mergeCell ref="I3:I4"/>
  </mergeCells>
  <printOptions horizontalCentered="1"/>
  <pageMargins left="0.70866141732283472" right="0.70866141732283472" top="0.59055118110236227" bottom="0.23622047244094491" header="0.31496062992125984" footer="0.31496062992125984"/>
  <pageSetup paperSize="9" scale="90" orientation="landscape" r:id="rId1"/>
</worksheet>
</file>

<file path=xl/worksheets/sheet2.xml><?xml version="1.0" encoding="utf-8"?>
<worksheet xmlns="http://schemas.openxmlformats.org/spreadsheetml/2006/main" xmlns:r="http://schemas.openxmlformats.org/officeDocument/2006/relationships">
  <sheetPr>
    <tabColor rgb="FF7030A0"/>
  </sheetPr>
  <dimension ref="A1:Q40"/>
  <sheetViews>
    <sheetView rightToLeft="1" view="pageBreakPreview" topLeftCell="A13" zoomScaleSheetLayoutView="100" workbookViewId="0">
      <selection activeCell="L34" sqref="L34"/>
    </sheetView>
  </sheetViews>
  <sheetFormatPr defaultRowHeight="15"/>
  <cols>
    <col min="1" max="1" width="12" customWidth="1"/>
    <col min="2" max="2" width="8.375" customWidth="1"/>
    <col min="3" max="3" width="12.75" style="1" customWidth="1"/>
    <col min="4" max="4" width="12.875" style="1" customWidth="1"/>
    <col min="5" max="5" width="12.125" style="1" customWidth="1"/>
    <col min="6" max="6" width="0.625" style="1" customWidth="1"/>
    <col min="7" max="7" width="12.75" style="1" customWidth="1"/>
    <col min="8" max="8" width="12.875" style="1" customWidth="1"/>
    <col min="9" max="9" width="12.25" style="1" customWidth="1"/>
    <col min="10" max="10" width="0.75" style="1" customWidth="1"/>
    <col min="11" max="11" width="13.125" customWidth="1"/>
    <col min="12" max="13" width="12.875" style="1" customWidth="1"/>
    <col min="14" max="16" width="9" style="182"/>
  </cols>
  <sheetData>
    <row r="1" spans="1:17" ht="24" customHeight="1">
      <c r="A1" s="238" t="s">
        <v>96</v>
      </c>
      <c r="B1" s="238"/>
      <c r="C1" s="238"/>
      <c r="D1" s="238"/>
      <c r="E1" s="238"/>
      <c r="F1" s="238"/>
      <c r="G1" s="238"/>
      <c r="H1" s="238"/>
      <c r="I1" s="238"/>
      <c r="J1" s="238"/>
      <c r="K1" s="238"/>
      <c r="L1" s="238"/>
      <c r="M1" s="238"/>
    </row>
    <row r="2" spans="1:17" ht="21" customHeight="1" thickBot="1">
      <c r="A2" s="13" t="s">
        <v>32</v>
      </c>
      <c r="B2" s="75"/>
      <c r="C2" s="75"/>
      <c r="D2" s="75"/>
      <c r="E2" s="75"/>
      <c r="F2" s="75"/>
      <c r="G2" s="75"/>
      <c r="H2" s="75"/>
      <c r="I2" s="75"/>
      <c r="J2" s="75"/>
      <c r="K2" s="75"/>
      <c r="L2" s="13"/>
      <c r="M2" s="13"/>
    </row>
    <row r="3" spans="1:17" s="1" customFormat="1" ht="24.75" customHeight="1" thickTop="1">
      <c r="A3" s="239" t="s">
        <v>0</v>
      </c>
      <c r="B3" s="239" t="s">
        <v>28</v>
      </c>
      <c r="C3" s="250" t="s">
        <v>24</v>
      </c>
      <c r="D3" s="250"/>
      <c r="E3" s="250"/>
      <c r="F3" s="250"/>
      <c r="G3" s="250" t="s">
        <v>34</v>
      </c>
      <c r="H3" s="250"/>
      <c r="I3" s="250"/>
      <c r="J3" s="239"/>
      <c r="K3" s="250" t="s">
        <v>14</v>
      </c>
      <c r="L3" s="250"/>
      <c r="M3" s="250"/>
      <c r="N3" s="182"/>
      <c r="O3" s="182"/>
      <c r="P3" s="182"/>
    </row>
    <row r="4" spans="1:17" ht="38.25" customHeight="1" thickBot="1">
      <c r="A4" s="240"/>
      <c r="B4" s="240"/>
      <c r="C4" s="18" t="s">
        <v>27</v>
      </c>
      <c r="D4" s="18" t="s">
        <v>23</v>
      </c>
      <c r="E4" s="18" t="s">
        <v>25</v>
      </c>
      <c r="F4" s="251"/>
      <c r="G4" s="18" t="s">
        <v>27</v>
      </c>
      <c r="H4" s="18" t="s">
        <v>23</v>
      </c>
      <c r="I4" s="18" t="s">
        <v>25</v>
      </c>
      <c r="J4" s="240"/>
      <c r="K4" s="18" t="s">
        <v>15</v>
      </c>
      <c r="L4" s="18" t="s">
        <v>23</v>
      </c>
      <c r="M4" s="18" t="s">
        <v>25</v>
      </c>
    </row>
    <row r="5" spans="1:17" ht="23.25" customHeight="1">
      <c r="A5" s="3" t="s">
        <v>1</v>
      </c>
      <c r="B5" s="91">
        <v>31</v>
      </c>
      <c r="C5" s="161">
        <v>2203503</v>
      </c>
      <c r="D5" s="129">
        <v>97.6</v>
      </c>
      <c r="E5" s="161">
        <f>D5*C5/100</f>
        <v>2150618.9279999998</v>
      </c>
      <c r="F5" s="76"/>
      <c r="G5" s="161">
        <v>1430145</v>
      </c>
      <c r="H5" s="129">
        <v>0</v>
      </c>
      <c r="I5" s="91">
        <v>0</v>
      </c>
      <c r="J5" s="76"/>
      <c r="K5" s="161">
        <f t="shared" ref="K5" si="0">C5+G5</f>
        <v>3633648</v>
      </c>
      <c r="L5" s="129">
        <f>M5/K5*100</f>
        <v>59.186220789685727</v>
      </c>
      <c r="M5" s="161">
        <f>E5+I5</f>
        <v>2150618.9279999998</v>
      </c>
      <c r="N5" s="255" t="s">
        <v>147</v>
      </c>
      <c r="O5" s="256"/>
      <c r="P5" s="257"/>
    </row>
    <row r="6" spans="1:17" ht="23.25" customHeight="1">
      <c r="A6" s="3" t="s">
        <v>83</v>
      </c>
      <c r="B6" s="91">
        <v>7</v>
      </c>
      <c r="C6" s="161">
        <v>1150607</v>
      </c>
      <c r="D6" s="129">
        <v>99</v>
      </c>
      <c r="E6" s="161">
        <f>D6*N6/100</f>
        <v>1037069.55</v>
      </c>
      <c r="F6" s="78"/>
      <c r="G6" s="161">
        <v>406011</v>
      </c>
      <c r="H6" s="129">
        <v>0</v>
      </c>
      <c r="I6" s="161">
        <f>H6*G6/100</f>
        <v>0</v>
      </c>
      <c r="J6" s="77"/>
      <c r="K6" s="161">
        <f t="shared" ref="K6:K20" si="1">C6+G6</f>
        <v>1556618</v>
      </c>
      <c r="L6" s="129">
        <f>M6/K6*100</f>
        <v>66.623253103844362</v>
      </c>
      <c r="M6" s="161">
        <f>E6+I6</f>
        <v>1037069.55</v>
      </c>
      <c r="N6" s="258">
        <v>1047545</v>
      </c>
      <c r="O6" s="259"/>
      <c r="P6" s="260"/>
    </row>
    <row r="7" spans="1:17" ht="23.25" customHeight="1">
      <c r="A7" s="3" t="s">
        <v>3</v>
      </c>
      <c r="B7" s="91">
        <v>22</v>
      </c>
      <c r="C7" s="161">
        <v>784734</v>
      </c>
      <c r="D7" s="129">
        <v>78.5</v>
      </c>
      <c r="E7" s="161">
        <f>D7*C7/100</f>
        <v>616016.18999999994</v>
      </c>
      <c r="F7" s="78"/>
      <c r="G7" s="161">
        <v>810208</v>
      </c>
      <c r="H7" s="129">
        <v>12.9</v>
      </c>
      <c r="I7" s="161">
        <f>H7*G7/100</f>
        <v>104516.83200000001</v>
      </c>
      <c r="J7" s="77"/>
      <c r="K7" s="161">
        <f t="shared" si="1"/>
        <v>1594942</v>
      </c>
      <c r="L7" s="129">
        <f t="shared" ref="L7:L13" si="2">M7/K7*100</f>
        <v>45.176126906182169</v>
      </c>
      <c r="M7" s="161">
        <f>E7+I7</f>
        <v>720533.022</v>
      </c>
      <c r="N7" s="258" t="s">
        <v>148</v>
      </c>
      <c r="O7" s="259"/>
      <c r="P7" s="260"/>
    </row>
    <row r="8" spans="1:17" ht="23.25" customHeight="1">
      <c r="A8" s="3" t="s">
        <v>169</v>
      </c>
      <c r="B8" s="91">
        <v>16</v>
      </c>
      <c r="C8" s="161">
        <v>863237</v>
      </c>
      <c r="D8" s="129">
        <v>55</v>
      </c>
      <c r="E8" s="161">
        <f>D8*N12/100</f>
        <v>406776.7</v>
      </c>
      <c r="F8" s="76"/>
      <c r="G8" s="161">
        <v>862677</v>
      </c>
      <c r="H8" s="129">
        <v>8.3000000000000007</v>
      </c>
      <c r="I8" s="161">
        <f>H8*N14/100</f>
        <v>62403.467000000004</v>
      </c>
      <c r="J8" s="76"/>
      <c r="K8" s="161">
        <f t="shared" si="1"/>
        <v>1725914</v>
      </c>
      <c r="L8" s="129">
        <f t="shared" si="2"/>
        <v>27.184446444029074</v>
      </c>
      <c r="M8" s="161">
        <f>E8+I8</f>
        <v>469180.16700000002</v>
      </c>
      <c r="N8" s="261">
        <v>129438</v>
      </c>
      <c r="O8" s="262"/>
      <c r="P8" s="263"/>
    </row>
    <row r="9" spans="1:17" ht="23.25" customHeight="1">
      <c r="A9" s="15" t="s">
        <v>36</v>
      </c>
      <c r="B9" s="91">
        <v>15</v>
      </c>
      <c r="C9" s="162">
        <v>5838251</v>
      </c>
      <c r="D9" s="129">
        <v>95</v>
      </c>
      <c r="E9" s="162">
        <f>D9*C9/100</f>
        <v>5546338.4500000002</v>
      </c>
      <c r="F9" s="78"/>
      <c r="G9" s="162">
        <v>0</v>
      </c>
      <c r="H9" s="163">
        <v>0</v>
      </c>
      <c r="I9" s="162">
        <f t="shared" ref="I9:I14" si="3">H9*G9/100</f>
        <v>0</v>
      </c>
      <c r="J9" s="77"/>
      <c r="K9" s="162">
        <f t="shared" si="1"/>
        <v>5838251</v>
      </c>
      <c r="L9" s="163">
        <f t="shared" si="2"/>
        <v>95</v>
      </c>
      <c r="M9" s="162">
        <f>E9+I9</f>
        <v>5546338.4500000002</v>
      </c>
      <c r="N9" s="258" t="s">
        <v>149</v>
      </c>
      <c r="O9" s="259"/>
      <c r="P9" s="260"/>
    </row>
    <row r="10" spans="1:17" ht="23.25" customHeight="1" thickBot="1">
      <c r="A10" s="3" t="s">
        <v>37</v>
      </c>
      <c r="B10" s="91">
        <v>16</v>
      </c>
      <c r="C10" s="162">
        <v>1088334</v>
      </c>
      <c r="D10" s="129">
        <v>66.5</v>
      </c>
      <c r="E10" s="161">
        <f>D10*C10/100</f>
        <v>723742.11</v>
      </c>
      <c r="F10" s="78"/>
      <c r="G10" s="162">
        <v>990262</v>
      </c>
      <c r="H10" s="129">
        <v>11.5</v>
      </c>
      <c r="I10" s="161">
        <f t="shared" si="3"/>
        <v>113880.13</v>
      </c>
      <c r="J10" s="77"/>
      <c r="K10" s="162">
        <f t="shared" si="1"/>
        <v>2078596</v>
      </c>
      <c r="L10" s="129">
        <f t="shared" si="2"/>
        <v>40.297500813048806</v>
      </c>
      <c r="M10" s="161">
        <f t="shared" ref="M10:M21" si="4">E10+I10</f>
        <v>837622.24</v>
      </c>
      <c r="N10" s="252">
        <f>N6+N8</f>
        <v>1176983</v>
      </c>
      <c r="O10" s="253"/>
      <c r="P10" s="254"/>
      <c r="Q10" s="1"/>
    </row>
    <row r="11" spans="1:17" ht="23.25" customHeight="1">
      <c r="A11" s="3" t="s">
        <v>4</v>
      </c>
      <c r="B11" s="91">
        <v>16</v>
      </c>
      <c r="C11" s="161">
        <v>971137</v>
      </c>
      <c r="D11" s="129">
        <v>86.5</v>
      </c>
      <c r="E11" s="161">
        <f>D11*C11/100</f>
        <v>840033.505</v>
      </c>
      <c r="F11" s="161"/>
      <c r="G11" s="161">
        <v>1040569</v>
      </c>
      <c r="H11" s="129">
        <v>0</v>
      </c>
      <c r="I11" s="161">
        <f t="shared" si="3"/>
        <v>0</v>
      </c>
      <c r="J11" s="91"/>
      <c r="K11" s="161">
        <f t="shared" si="1"/>
        <v>2011706</v>
      </c>
      <c r="L11" s="129">
        <f t="shared" si="2"/>
        <v>41.757269948988565</v>
      </c>
      <c r="M11" s="161">
        <f t="shared" si="4"/>
        <v>840033.505</v>
      </c>
      <c r="N11" s="255" t="s">
        <v>170</v>
      </c>
      <c r="O11" s="256"/>
      <c r="P11" s="257"/>
      <c r="Q11" s="1"/>
    </row>
    <row r="12" spans="1:17" ht="23.25" customHeight="1">
      <c r="A12" s="3" t="s">
        <v>5</v>
      </c>
      <c r="B12" s="91">
        <v>7</v>
      </c>
      <c r="C12" s="161">
        <v>793816</v>
      </c>
      <c r="D12" s="129">
        <v>91.2</v>
      </c>
      <c r="E12" s="161">
        <f t="shared" ref="E12:E20" si="5">D12*C12/100</f>
        <v>723960.19200000004</v>
      </c>
      <c r="F12" s="78"/>
      <c r="G12" s="161">
        <v>393429</v>
      </c>
      <c r="H12" s="129">
        <v>17.2</v>
      </c>
      <c r="I12" s="161">
        <f t="shared" si="3"/>
        <v>67669.788</v>
      </c>
      <c r="J12" s="77"/>
      <c r="K12" s="161">
        <f t="shared" si="1"/>
        <v>1187245</v>
      </c>
      <c r="L12" s="129">
        <f t="shared" si="2"/>
        <v>66.677895463868026</v>
      </c>
      <c r="M12" s="161">
        <f t="shared" si="4"/>
        <v>791629.98</v>
      </c>
      <c r="N12" s="258">
        <v>739594</v>
      </c>
      <c r="O12" s="259"/>
      <c r="P12" s="260"/>
      <c r="Q12" s="1"/>
    </row>
    <row r="13" spans="1:17" ht="23.25" customHeight="1">
      <c r="A13" s="3" t="s">
        <v>6</v>
      </c>
      <c r="B13" s="91">
        <v>17</v>
      </c>
      <c r="C13" s="162">
        <v>808359</v>
      </c>
      <c r="D13" s="163">
        <v>90.3</v>
      </c>
      <c r="E13" s="162">
        <f t="shared" si="5"/>
        <v>729948.17700000003</v>
      </c>
      <c r="F13" s="78"/>
      <c r="G13" s="162">
        <v>534766</v>
      </c>
      <c r="H13" s="163">
        <v>0</v>
      </c>
      <c r="I13" s="162">
        <f t="shared" si="3"/>
        <v>0</v>
      </c>
      <c r="J13" s="77"/>
      <c r="K13" s="162">
        <f t="shared" si="1"/>
        <v>1343125</v>
      </c>
      <c r="L13" s="129">
        <f t="shared" si="2"/>
        <v>54.347002475570036</v>
      </c>
      <c r="M13" s="162">
        <f t="shared" si="4"/>
        <v>729948.17700000003</v>
      </c>
      <c r="N13" s="258" t="s">
        <v>171</v>
      </c>
      <c r="O13" s="259"/>
      <c r="P13" s="260"/>
      <c r="Q13" s="1"/>
    </row>
    <row r="14" spans="1:17" ht="23.25" customHeight="1">
      <c r="A14" s="3" t="s">
        <v>35</v>
      </c>
      <c r="B14" s="91">
        <v>18</v>
      </c>
      <c r="C14" s="161">
        <v>700760</v>
      </c>
      <c r="D14" s="129">
        <v>68.599999999999994</v>
      </c>
      <c r="E14" s="161">
        <f t="shared" si="5"/>
        <v>480721.35999999993</v>
      </c>
      <c r="F14" s="77"/>
      <c r="G14" s="161">
        <v>853277</v>
      </c>
      <c r="H14" s="129">
        <v>2.8</v>
      </c>
      <c r="I14" s="161">
        <f t="shared" si="3"/>
        <v>23891.755999999998</v>
      </c>
      <c r="J14" s="77"/>
      <c r="K14" s="161">
        <f t="shared" si="1"/>
        <v>1554037</v>
      </c>
      <c r="L14" s="129">
        <f t="shared" ref="L14:L20" si="6">M14/K14*100</f>
        <v>32.471113364739701</v>
      </c>
      <c r="M14" s="161">
        <f t="shared" si="4"/>
        <v>504613.11599999992</v>
      </c>
      <c r="N14" s="261">
        <v>751849</v>
      </c>
      <c r="O14" s="262"/>
      <c r="P14" s="263"/>
      <c r="Q14" s="1"/>
    </row>
    <row r="15" spans="1:17" ht="23.25" customHeight="1">
      <c r="A15" s="4" t="s">
        <v>8</v>
      </c>
      <c r="B15" s="91">
        <v>9</v>
      </c>
      <c r="C15" s="161">
        <v>1023818</v>
      </c>
      <c r="D15" s="129">
        <v>99.4</v>
      </c>
      <c r="E15" s="161">
        <f t="shared" si="5"/>
        <v>1017675.0920000001</v>
      </c>
      <c r="F15" s="78"/>
      <c r="G15" s="161">
        <v>409765</v>
      </c>
      <c r="H15" s="129">
        <v>18</v>
      </c>
      <c r="I15" s="161">
        <f t="shared" ref="I15:I20" si="7">H15*G15/100</f>
        <v>73757.7</v>
      </c>
      <c r="J15" s="77"/>
      <c r="K15" s="161">
        <f t="shared" si="1"/>
        <v>1433583</v>
      </c>
      <c r="L15" s="129">
        <f t="shared" si="6"/>
        <v>76.133212517168531</v>
      </c>
      <c r="M15" s="161">
        <f>E15+I15</f>
        <v>1091432.7920000001</v>
      </c>
      <c r="N15" s="258" t="s">
        <v>172</v>
      </c>
      <c r="O15" s="259"/>
      <c r="P15" s="260"/>
      <c r="Q15" s="1"/>
    </row>
    <row r="16" spans="1:17" s="28" customFormat="1" ht="23.25" customHeight="1" thickBot="1">
      <c r="A16" s="90" t="s">
        <v>9</v>
      </c>
      <c r="B16" s="91">
        <v>15</v>
      </c>
      <c r="C16" s="161">
        <v>720490</v>
      </c>
      <c r="D16" s="129">
        <v>80.900000000000006</v>
      </c>
      <c r="E16" s="161">
        <f t="shared" si="5"/>
        <v>582876.41</v>
      </c>
      <c r="F16" s="161"/>
      <c r="G16" s="161">
        <v>537199</v>
      </c>
      <c r="H16" s="129">
        <v>0</v>
      </c>
      <c r="I16" s="161">
        <f t="shared" si="7"/>
        <v>0</v>
      </c>
      <c r="J16" s="91"/>
      <c r="K16" s="161">
        <f t="shared" si="1"/>
        <v>1257689</v>
      </c>
      <c r="L16" s="129">
        <f t="shared" si="6"/>
        <v>46.345035219358685</v>
      </c>
      <c r="M16" s="161">
        <f t="shared" si="4"/>
        <v>582876.41</v>
      </c>
      <c r="N16" s="252">
        <f>N12+N14</f>
        <v>1491443</v>
      </c>
      <c r="O16" s="253"/>
      <c r="P16" s="254"/>
      <c r="Q16" s="1"/>
    </row>
    <row r="17" spans="1:17" ht="23.25" customHeight="1">
      <c r="A17" s="4" t="s">
        <v>10</v>
      </c>
      <c r="B17" s="91">
        <v>12</v>
      </c>
      <c r="C17" s="161">
        <v>360289</v>
      </c>
      <c r="D17" s="129">
        <v>93.6</v>
      </c>
      <c r="E17" s="161">
        <f t="shared" si="5"/>
        <v>337230.50399999996</v>
      </c>
      <c r="F17" s="161"/>
      <c r="G17" s="161">
        <v>433054</v>
      </c>
      <c r="H17" s="129">
        <v>1.8</v>
      </c>
      <c r="I17" s="161">
        <f t="shared" si="7"/>
        <v>7794.9720000000007</v>
      </c>
      <c r="J17" s="91"/>
      <c r="K17" s="161">
        <f t="shared" si="1"/>
        <v>793343</v>
      </c>
      <c r="L17" s="129">
        <f t="shared" si="6"/>
        <v>43.490142347005019</v>
      </c>
      <c r="M17" s="161">
        <v>345026</v>
      </c>
      <c r="Q17" s="1"/>
    </row>
    <row r="18" spans="1:17" ht="23.25" customHeight="1">
      <c r="A18" s="4" t="s">
        <v>11</v>
      </c>
      <c r="B18" s="91">
        <v>20</v>
      </c>
      <c r="C18" s="161">
        <v>1310076</v>
      </c>
      <c r="D18" s="129">
        <v>74.599999999999994</v>
      </c>
      <c r="E18" s="161">
        <f t="shared" si="5"/>
        <v>977316.696</v>
      </c>
      <c r="F18" s="78"/>
      <c r="G18" s="161">
        <v>730990</v>
      </c>
      <c r="H18" s="129">
        <v>0</v>
      </c>
      <c r="I18" s="161">
        <f t="shared" si="7"/>
        <v>0</v>
      </c>
      <c r="J18" s="77"/>
      <c r="K18" s="161">
        <f t="shared" si="1"/>
        <v>2041066</v>
      </c>
      <c r="L18" s="129">
        <f t="shared" si="6"/>
        <v>47.882660139358549</v>
      </c>
      <c r="M18" s="161">
        <f t="shared" si="4"/>
        <v>977316.696</v>
      </c>
      <c r="Q18" s="1"/>
    </row>
    <row r="19" spans="1:17" ht="23.25" customHeight="1">
      <c r="A19" s="4" t="s">
        <v>12</v>
      </c>
      <c r="B19" s="91">
        <v>15</v>
      </c>
      <c r="C19" s="161">
        <v>800628</v>
      </c>
      <c r="D19" s="129">
        <v>95</v>
      </c>
      <c r="E19" s="161">
        <f t="shared" si="5"/>
        <v>760596.6</v>
      </c>
      <c r="F19" s="78"/>
      <c r="G19" s="161">
        <v>283309</v>
      </c>
      <c r="H19" s="129">
        <v>35.200000000000003</v>
      </c>
      <c r="I19" s="161">
        <f t="shared" si="7"/>
        <v>99724.768000000011</v>
      </c>
      <c r="J19" s="77"/>
      <c r="K19" s="161">
        <f t="shared" si="1"/>
        <v>1083937</v>
      </c>
      <c r="L19" s="129">
        <f t="shared" si="6"/>
        <v>79.370110993535604</v>
      </c>
      <c r="M19" s="161">
        <v>860322</v>
      </c>
      <c r="Q19" s="1"/>
    </row>
    <row r="20" spans="1:17" ht="23.25" customHeight="1" thickBot="1">
      <c r="A20" s="5" t="s">
        <v>13</v>
      </c>
      <c r="B20" s="150">
        <v>15</v>
      </c>
      <c r="C20" s="161">
        <v>2301111</v>
      </c>
      <c r="D20" s="167">
        <v>91.8</v>
      </c>
      <c r="E20" s="161">
        <f t="shared" si="5"/>
        <v>2112419.898</v>
      </c>
      <c r="F20" s="168"/>
      <c r="G20" s="161">
        <v>532264</v>
      </c>
      <c r="H20" s="167">
        <v>37.200000000000003</v>
      </c>
      <c r="I20" s="161">
        <f t="shared" si="7"/>
        <v>198002.20800000001</v>
      </c>
      <c r="J20" s="79"/>
      <c r="K20" s="161">
        <f t="shared" si="1"/>
        <v>2833375</v>
      </c>
      <c r="L20" s="167">
        <f t="shared" si="6"/>
        <v>81.543110460140298</v>
      </c>
      <c r="M20" s="161">
        <f t="shared" si="4"/>
        <v>2310422.1060000001</v>
      </c>
      <c r="Q20" s="1"/>
    </row>
    <row r="21" spans="1:17" ht="23.25" customHeight="1" thickTop="1" thickBot="1">
      <c r="A21" s="20" t="s">
        <v>90</v>
      </c>
      <c r="B21" s="145">
        <f>SUM(B5:B20)</f>
        <v>251</v>
      </c>
      <c r="C21" s="169">
        <f>SUM(C5:C20)</f>
        <v>21719150</v>
      </c>
      <c r="D21" s="170">
        <f>E21/C21*100</f>
        <v>87.679955246867394</v>
      </c>
      <c r="E21" s="169">
        <v>19043341</v>
      </c>
      <c r="F21" s="145"/>
      <c r="G21" s="169">
        <f>SUM(G5:G20)</f>
        <v>10247925</v>
      </c>
      <c r="H21" s="170">
        <f>I21/G21*100</f>
        <v>7.3345737893280836</v>
      </c>
      <c r="I21" s="169">
        <f>SUM(I5:I20)</f>
        <v>751641.62100000004</v>
      </c>
      <c r="J21" s="169"/>
      <c r="K21" s="169">
        <f>SUM(K5:K20)</f>
        <v>31967075</v>
      </c>
      <c r="L21" s="170">
        <f>M21/K21*100</f>
        <v>61.923033687004512</v>
      </c>
      <c r="M21" s="223">
        <f t="shared" si="4"/>
        <v>19794982.620999999</v>
      </c>
      <c r="Q21" s="1"/>
    </row>
    <row r="22" spans="1:17" s="1" customFormat="1" ht="5.25" customHeight="1" thickTop="1">
      <c r="A22" s="122"/>
      <c r="B22" s="123"/>
      <c r="C22" s="124"/>
      <c r="D22" s="125"/>
      <c r="E22" s="124"/>
      <c r="F22" s="123"/>
      <c r="G22" s="124"/>
      <c r="H22" s="125"/>
      <c r="I22" s="124"/>
      <c r="J22" s="124"/>
      <c r="K22" s="124"/>
      <c r="L22" s="125"/>
      <c r="M22" s="124"/>
      <c r="N22" s="182"/>
      <c r="O22" s="182"/>
      <c r="P22" s="182"/>
    </row>
    <row r="23" spans="1:17" s="1" customFormat="1" ht="24.75" customHeight="1">
      <c r="A23" s="249" t="s">
        <v>205</v>
      </c>
      <c r="B23" s="249"/>
      <c r="C23" s="249"/>
      <c r="D23" s="249"/>
      <c r="E23" s="249"/>
      <c r="F23" s="249"/>
      <c r="G23" s="249"/>
      <c r="H23" s="249"/>
      <c r="I23" s="249"/>
      <c r="J23" s="249"/>
      <c r="K23" s="249"/>
      <c r="L23" s="249"/>
      <c r="M23" s="249"/>
      <c r="N23" s="182"/>
      <c r="O23" s="182"/>
      <c r="P23" s="182"/>
    </row>
    <row r="24" spans="1:17" ht="2.25" customHeight="1">
      <c r="L24" s="101"/>
      <c r="M24" s="101"/>
      <c r="Q24" s="1"/>
    </row>
    <row r="25" spans="1:17" s="1" customFormat="1" ht="14.25" customHeight="1">
      <c r="A25" s="246" t="s">
        <v>226</v>
      </c>
      <c r="B25" s="246"/>
      <c r="C25" s="246"/>
      <c r="D25" s="246"/>
      <c r="E25" s="246"/>
      <c r="F25" s="246"/>
      <c r="G25" s="246"/>
      <c r="H25" s="246"/>
      <c r="I25" s="246"/>
      <c r="J25" s="246"/>
      <c r="K25" s="246"/>
      <c r="L25" s="246"/>
      <c r="M25" s="101"/>
      <c r="N25" s="182"/>
      <c r="O25" s="182"/>
      <c r="P25" s="182"/>
    </row>
    <row r="26" spans="1:17" s="1" customFormat="1" ht="26.25" customHeight="1">
      <c r="A26" s="249" t="s">
        <v>206</v>
      </c>
      <c r="B26" s="249"/>
      <c r="C26" s="249"/>
      <c r="D26" s="249"/>
      <c r="E26" s="249"/>
      <c r="F26" s="249"/>
      <c r="G26" s="249"/>
      <c r="H26" s="249"/>
      <c r="I26" s="249"/>
      <c r="J26" s="249"/>
      <c r="K26" s="249"/>
      <c r="L26" s="249"/>
      <c r="M26" s="249"/>
      <c r="N26" s="182"/>
      <c r="O26" s="182"/>
      <c r="P26" s="182"/>
    </row>
    <row r="27" spans="1:17" s="1" customFormat="1" ht="15.75" customHeight="1">
      <c r="A27" s="249" t="s">
        <v>221</v>
      </c>
      <c r="B27" s="249"/>
      <c r="C27" s="249"/>
      <c r="D27" s="249"/>
      <c r="E27" s="249"/>
      <c r="F27" s="249"/>
      <c r="G27" s="249"/>
      <c r="H27" s="249"/>
      <c r="I27" s="249"/>
      <c r="J27" s="249"/>
      <c r="K27" s="249"/>
      <c r="L27" s="249"/>
      <c r="M27" s="249"/>
      <c r="N27" s="182"/>
      <c r="O27" s="182"/>
      <c r="P27" s="182"/>
    </row>
    <row r="28" spans="1:17" s="1" customFormat="1" ht="3.75" customHeight="1">
      <c r="A28" s="179"/>
      <c r="B28" s="179"/>
      <c r="C28" s="179"/>
      <c r="D28" s="179"/>
      <c r="E28" s="179"/>
      <c r="F28" s="179"/>
      <c r="G28" s="179"/>
      <c r="H28" s="179"/>
      <c r="I28" s="179"/>
      <c r="J28" s="179"/>
      <c r="K28" s="179"/>
      <c r="L28" s="179"/>
      <c r="M28" s="179"/>
      <c r="N28" s="182"/>
      <c r="O28" s="182"/>
      <c r="P28" s="182"/>
    </row>
    <row r="29" spans="1:17" s="1" customFormat="1" ht="12" customHeight="1">
      <c r="A29" s="247" t="s">
        <v>207</v>
      </c>
      <c r="B29" s="247"/>
      <c r="C29" s="247"/>
      <c r="D29" s="247"/>
      <c r="E29" s="247"/>
      <c r="F29" s="247"/>
      <c r="G29" s="247"/>
      <c r="H29" s="247"/>
      <c r="I29" s="247"/>
      <c r="J29" s="73"/>
      <c r="K29" s="73"/>
      <c r="L29" s="73"/>
      <c r="M29" s="73"/>
      <c r="N29" s="182"/>
      <c r="O29" s="182"/>
      <c r="P29" s="182"/>
    </row>
    <row r="30" spans="1:17" s="1" customFormat="1" ht="10.5" customHeight="1">
      <c r="A30" s="248" t="s">
        <v>208</v>
      </c>
      <c r="B30" s="248"/>
      <c r="C30" s="248"/>
      <c r="D30" s="248"/>
      <c r="E30" s="248"/>
      <c r="F30" s="248"/>
      <c r="G30" s="248"/>
      <c r="H30" s="248"/>
      <c r="I30" s="248"/>
      <c r="J30" s="72"/>
      <c r="K30" s="72"/>
      <c r="L30" s="72"/>
      <c r="M30" s="72"/>
      <c r="N30" s="182"/>
      <c r="O30" s="182"/>
      <c r="P30" s="182"/>
    </row>
    <row r="31" spans="1:17" s="1" customFormat="1" ht="3.75" customHeight="1">
      <c r="A31" s="101"/>
      <c r="B31" s="101"/>
      <c r="C31" s="101"/>
      <c r="D31" s="101"/>
      <c r="E31" s="101"/>
      <c r="F31" s="101"/>
      <c r="G31" s="101"/>
      <c r="H31" s="101"/>
      <c r="I31" s="101"/>
      <c r="J31" s="32"/>
      <c r="K31" s="32"/>
      <c r="L31" s="32"/>
      <c r="M31" s="32"/>
      <c r="N31" s="182"/>
      <c r="O31" s="182"/>
      <c r="P31" s="182"/>
    </row>
    <row r="32" spans="1:17" ht="17.25" customHeight="1">
      <c r="A32" s="244" t="s">
        <v>29</v>
      </c>
      <c r="B32" s="244"/>
      <c r="C32" s="244"/>
      <c r="D32" s="245">
        <v>93</v>
      </c>
      <c r="E32" s="245"/>
      <c r="F32" s="245"/>
      <c r="G32" s="245"/>
      <c r="H32" s="245"/>
      <c r="I32" s="245"/>
      <c r="J32" s="245"/>
      <c r="K32" s="245"/>
      <c r="L32" s="245"/>
      <c r="M32" s="245"/>
      <c r="Q32" s="1"/>
    </row>
    <row r="33" spans="1:17" ht="15.75">
      <c r="C33" s="71"/>
      <c r="G33" s="70"/>
      <c r="K33" s="69"/>
      <c r="Q33" s="1"/>
    </row>
    <row r="34" spans="1:17">
      <c r="Q34" s="1"/>
    </row>
    <row r="35" spans="1:17">
      <c r="Q35" s="1"/>
    </row>
    <row r="36" spans="1:17">
      <c r="Q36" s="1"/>
    </row>
    <row r="37" spans="1:17">
      <c r="Q37" s="1"/>
    </row>
    <row r="38" spans="1:17">
      <c r="Q38" s="1"/>
    </row>
    <row r="39" spans="1:17" ht="28.5" customHeight="1">
      <c r="Q39" s="1"/>
    </row>
    <row r="40" spans="1:17">
      <c r="A40" s="242"/>
      <c r="B40" s="242"/>
      <c r="C40" s="242"/>
      <c r="D40" s="242"/>
      <c r="E40" s="242"/>
      <c r="F40" s="242"/>
      <c r="G40" s="242"/>
      <c r="H40" s="242"/>
      <c r="I40" s="242"/>
      <c r="J40" s="242"/>
      <c r="K40" s="242"/>
      <c r="L40" s="242"/>
      <c r="Q40" s="1"/>
    </row>
  </sheetData>
  <mergeCells count="29">
    <mergeCell ref="A23:M23"/>
    <mergeCell ref="N10:P10"/>
    <mergeCell ref="N5:P5"/>
    <mergeCell ref="N6:P6"/>
    <mergeCell ref="N7:P7"/>
    <mergeCell ref="N8:P8"/>
    <mergeCell ref="N9:P9"/>
    <mergeCell ref="N11:P11"/>
    <mergeCell ref="N12:P12"/>
    <mergeCell ref="N13:P13"/>
    <mergeCell ref="N14:P14"/>
    <mergeCell ref="N15:P15"/>
    <mergeCell ref="N16:P16"/>
    <mergeCell ref="A1:M1"/>
    <mergeCell ref="A3:A4"/>
    <mergeCell ref="B3:B4"/>
    <mergeCell ref="C3:E3"/>
    <mergeCell ref="J3:J4"/>
    <mergeCell ref="K3:M3"/>
    <mergeCell ref="F3:F4"/>
    <mergeCell ref="G3:I3"/>
    <mergeCell ref="A25:L25"/>
    <mergeCell ref="A40:L40"/>
    <mergeCell ref="D32:M32"/>
    <mergeCell ref="A29:I29"/>
    <mergeCell ref="A30:I30"/>
    <mergeCell ref="A26:M26"/>
    <mergeCell ref="A32:C32"/>
    <mergeCell ref="A27:M27"/>
  </mergeCells>
  <printOptions horizontalCentered="1"/>
  <pageMargins left="0.51181102362204722" right="0.51181102362204722" top="0.59055118110236227" bottom="0.19685039370078741" header="0.31496062992125984" footer="0.31496062992125984"/>
  <pageSetup paperSize="9" scale="87" orientation="landscape" r:id="rId1"/>
  <drawing r:id="rId2"/>
</worksheet>
</file>

<file path=xl/worksheets/sheet3.xml><?xml version="1.0" encoding="utf-8"?>
<worksheet xmlns="http://schemas.openxmlformats.org/spreadsheetml/2006/main" xmlns:r="http://schemas.openxmlformats.org/officeDocument/2006/relationships">
  <sheetPr>
    <tabColor rgb="FF7030A0"/>
  </sheetPr>
  <dimension ref="A1:L31"/>
  <sheetViews>
    <sheetView rightToLeft="1" view="pageBreakPreview" topLeftCell="A24" zoomScale="130" zoomScaleSheetLayoutView="130" workbookViewId="0">
      <selection activeCell="A28" sqref="A28:I28"/>
    </sheetView>
  </sheetViews>
  <sheetFormatPr defaultRowHeight="14.25"/>
  <cols>
    <col min="1" max="1" width="15.625" customWidth="1"/>
    <col min="2" max="2" width="10.875" customWidth="1"/>
    <col min="3" max="3" width="13.875" customWidth="1"/>
    <col min="4" max="4" width="14.875" style="28" customWidth="1"/>
    <col min="5" max="5" width="14.625" customWidth="1"/>
    <col min="6" max="6" width="15.375" customWidth="1"/>
    <col min="7" max="7" width="15" style="1" customWidth="1"/>
    <col min="8" max="8" width="0.625" style="1" customWidth="1"/>
    <col min="9" max="9" width="16.875" style="1" customWidth="1"/>
    <col min="10" max="10" width="15" customWidth="1"/>
    <col min="11" max="11" width="8.875" customWidth="1"/>
    <col min="12" max="12" width="11.25" customWidth="1"/>
  </cols>
  <sheetData>
    <row r="1" spans="1:12" ht="24" customHeight="1">
      <c r="A1" s="238" t="s">
        <v>112</v>
      </c>
      <c r="B1" s="238"/>
      <c r="C1" s="238"/>
      <c r="D1" s="238"/>
      <c r="E1" s="238"/>
      <c r="F1" s="238"/>
      <c r="G1" s="238"/>
      <c r="H1" s="238"/>
      <c r="I1" s="238"/>
      <c r="J1" s="238"/>
    </row>
    <row r="2" spans="1:12" ht="22.5" customHeight="1" thickBot="1">
      <c r="A2" s="13" t="s">
        <v>151</v>
      </c>
      <c r="B2" s="13"/>
      <c r="C2" s="13"/>
      <c r="D2" s="26"/>
      <c r="E2" s="13"/>
      <c r="F2" s="13"/>
      <c r="G2" s="13"/>
      <c r="H2" s="13"/>
      <c r="I2" s="13"/>
      <c r="J2" s="13"/>
    </row>
    <row r="3" spans="1:12" s="1" customFormat="1" ht="26.25" customHeight="1" thickTop="1">
      <c r="A3" s="239" t="s">
        <v>0</v>
      </c>
      <c r="B3" s="239" t="s">
        <v>28</v>
      </c>
      <c r="C3" s="243" t="s">
        <v>51</v>
      </c>
      <c r="D3" s="243"/>
      <c r="E3" s="243"/>
      <c r="F3" s="243"/>
      <c r="G3" s="243"/>
      <c r="H3" s="250"/>
      <c r="I3" s="243" t="s">
        <v>66</v>
      </c>
      <c r="J3" s="243"/>
    </row>
    <row r="4" spans="1:12" ht="35.25" customHeight="1">
      <c r="A4" s="240"/>
      <c r="B4" s="240"/>
      <c r="C4" s="18" t="s">
        <v>39</v>
      </c>
      <c r="D4" s="18" t="s">
        <v>40</v>
      </c>
      <c r="E4" s="18" t="s">
        <v>19</v>
      </c>
      <c r="F4" s="18" t="s">
        <v>70</v>
      </c>
      <c r="G4" s="18" t="s">
        <v>71</v>
      </c>
      <c r="H4" s="251"/>
      <c r="I4" s="18" t="s">
        <v>72</v>
      </c>
      <c r="J4" s="18" t="s">
        <v>227</v>
      </c>
    </row>
    <row r="5" spans="1:12" ht="24" customHeight="1">
      <c r="A5" s="4" t="s">
        <v>1</v>
      </c>
      <c r="B5" s="91">
        <v>31</v>
      </c>
      <c r="C5" s="92">
        <v>688984</v>
      </c>
      <c r="D5" s="92">
        <v>3210299.4</v>
      </c>
      <c r="E5" s="92">
        <v>0</v>
      </c>
      <c r="F5" s="92">
        <f t="shared" ref="F5:F12" si="0">SUM(C5:E5)</f>
        <v>3899283.4</v>
      </c>
      <c r="G5" s="92">
        <f t="shared" ref="G5:G11" si="1">F5/365</f>
        <v>10682.968219178081</v>
      </c>
      <c r="H5" s="76"/>
      <c r="I5" s="129">
        <v>0</v>
      </c>
      <c r="J5" s="129">
        <v>0</v>
      </c>
    </row>
    <row r="6" spans="1:12" ht="24" customHeight="1">
      <c r="A6" s="4" t="s">
        <v>2</v>
      </c>
      <c r="B6" s="91">
        <v>7</v>
      </c>
      <c r="C6" s="92">
        <v>297291</v>
      </c>
      <c r="D6" s="92">
        <v>86412.800000000003</v>
      </c>
      <c r="E6" s="92">
        <v>717</v>
      </c>
      <c r="F6" s="92">
        <f t="shared" si="0"/>
        <v>384420.8</v>
      </c>
      <c r="G6" s="92">
        <f t="shared" si="1"/>
        <v>1053.2076712328767</v>
      </c>
      <c r="H6" s="80"/>
      <c r="I6" s="92">
        <v>0</v>
      </c>
      <c r="J6" s="92">
        <v>0</v>
      </c>
    </row>
    <row r="7" spans="1:12" ht="24" customHeight="1">
      <c r="A7" s="4" t="s">
        <v>3</v>
      </c>
      <c r="B7" s="91">
        <v>22</v>
      </c>
      <c r="C7" s="92">
        <v>335029</v>
      </c>
      <c r="D7" s="92">
        <v>74223.199999999997</v>
      </c>
      <c r="E7" s="92">
        <v>30906</v>
      </c>
      <c r="F7" s="92">
        <f t="shared" si="0"/>
        <v>440158.2</v>
      </c>
      <c r="G7" s="92">
        <f t="shared" si="1"/>
        <v>1205.9128767123289</v>
      </c>
      <c r="H7" s="80"/>
      <c r="I7" s="92">
        <v>514</v>
      </c>
      <c r="J7" s="92">
        <f>I7*270</f>
        <v>138780</v>
      </c>
    </row>
    <row r="8" spans="1:12" ht="24" customHeight="1">
      <c r="A8" s="4" t="s">
        <v>16</v>
      </c>
      <c r="B8" s="91">
        <v>16</v>
      </c>
      <c r="C8" s="92">
        <v>472265</v>
      </c>
      <c r="D8" s="171">
        <v>2073483</v>
      </c>
      <c r="E8" s="171">
        <v>408616</v>
      </c>
      <c r="F8" s="92">
        <f>SUM(C8:E8)</f>
        <v>2954364</v>
      </c>
      <c r="G8" s="92">
        <f t="shared" si="1"/>
        <v>8094.1479452054791</v>
      </c>
      <c r="H8" s="81"/>
      <c r="I8" s="171">
        <v>0</v>
      </c>
      <c r="J8" s="171">
        <v>0</v>
      </c>
    </row>
    <row r="9" spans="1:12" s="6" customFormat="1" ht="24" customHeight="1">
      <c r="A9" s="15" t="s">
        <v>36</v>
      </c>
      <c r="B9" s="91">
        <v>15</v>
      </c>
      <c r="C9" s="92">
        <v>2165373.5</v>
      </c>
      <c r="D9" s="92">
        <v>59766.400000000001</v>
      </c>
      <c r="E9" s="92">
        <v>20</v>
      </c>
      <c r="F9" s="92">
        <f t="shared" si="0"/>
        <v>2225159.9</v>
      </c>
      <c r="G9" s="92">
        <f t="shared" si="1"/>
        <v>6096.3284931506851</v>
      </c>
      <c r="H9" s="80"/>
      <c r="I9" s="92">
        <v>0</v>
      </c>
      <c r="J9" s="92">
        <v>0</v>
      </c>
    </row>
    <row r="10" spans="1:12" ht="24" customHeight="1">
      <c r="A10" s="3" t="s">
        <v>37</v>
      </c>
      <c r="B10" s="91">
        <v>16</v>
      </c>
      <c r="C10" s="92">
        <v>436353</v>
      </c>
      <c r="D10" s="92">
        <v>117424</v>
      </c>
      <c r="E10" s="92">
        <v>127000</v>
      </c>
      <c r="F10" s="92">
        <f t="shared" si="0"/>
        <v>680777</v>
      </c>
      <c r="G10" s="92">
        <f t="shared" si="1"/>
        <v>1865.1424657534246</v>
      </c>
      <c r="H10" s="80"/>
      <c r="I10" s="92">
        <v>0</v>
      </c>
      <c r="J10" s="92">
        <v>0</v>
      </c>
    </row>
    <row r="11" spans="1:12" ht="24" customHeight="1">
      <c r="A11" s="4" t="s">
        <v>4</v>
      </c>
      <c r="B11" s="91">
        <v>16</v>
      </c>
      <c r="C11" s="92">
        <v>388307</v>
      </c>
      <c r="D11" s="92">
        <v>186884.8</v>
      </c>
      <c r="E11" s="92">
        <v>683</v>
      </c>
      <c r="F11" s="92">
        <f t="shared" si="0"/>
        <v>575874.80000000005</v>
      </c>
      <c r="G11" s="92">
        <f t="shared" si="1"/>
        <v>1577.739178082192</v>
      </c>
      <c r="H11" s="80"/>
      <c r="I11" s="92">
        <v>0</v>
      </c>
      <c r="J11" s="92">
        <v>0</v>
      </c>
    </row>
    <row r="12" spans="1:12" ht="24" customHeight="1">
      <c r="A12" s="4" t="s">
        <v>5</v>
      </c>
      <c r="B12" s="91">
        <v>7</v>
      </c>
      <c r="C12" s="92">
        <v>455789.4</v>
      </c>
      <c r="D12" s="92">
        <v>331769.59999999998</v>
      </c>
      <c r="E12" s="92">
        <v>7182.4</v>
      </c>
      <c r="F12" s="92">
        <f t="shared" si="0"/>
        <v>794741.4</v>
      </c>
      <c r="G12" s="92">
        <f t="shared" ref="G12:G19" si="2">F12/365</f>
        <v>2177.3736986301369</v>
      </c>
      <c r="H12" s="80"/>
      <c r="I12" s="92">
        <v>0</v>
      </c>
      <c r="J12" s="92">
        <v>0</v>
      </c>
      <c r="K12" s="265" t="s">
        <v>135</v>
      </c>
      <c r="L12" s="266"/>
    </row>
    <row r="13" spans="1:12" ht="24" customHeight="1" thickBot="1">
      <c r="A13" s="4" t="s">
        <v>6</v>
      </c>
      <c r="B13" s="91">
        <v>17</v>
      </c>
      <c r="C13" s="114">
        <v>303330</v>
      </c>
      <c r="D13" s="114">
        <v>219078</v>
      </c>
      <c r="E13" s="114">
        <v>17136</v>
      </c>
      <c r="F13" s="114">
        <f t="shared" ref="F13:F19" si="3">SUM(C13:E13)</f>
        <v>539544</v>
      </c>
      <c r="G13" s="114">
        <f t="shared" si="2"/>
        <v>1478.2027397260274</v>
      </c>
      <c r="H13" s="114"/>
      <c r="I13" s="114">
        <v>0</v>
      </c>
      <c r="J13" s="114">
        <v>0</v>
      </c>
      <c r="K13" s="112">
        <v>54</v>
      </c>
      <c r="L13" s="113" t="s">
        <v>114</v>
      </c>
    </row>
    <row r="14" spans="1:12" ht="24" customHeight="1" thickBot="1">
      <c r="A14" s="4" t="s">
        <v>7</v>
      </c>
      <c r="B14" s="91">
        <v>18</v>
      </c>
      <c r="C14" s="171">
        <v>404982</v>
      </c>
      <c r="D14" s="171">
        <v>823911.5</v>
      </c>
      <c r="E14" s="171">
        <v>327661</v>
      </c>
      <c r="F14" s="92">
        <f>SUM(C14:E14)</f>
        <v>1556554.5</v>
      </c>
      <c r="G14" s="92">
        <f t="shared" si="2"/>
        <v>4264.5328767123292</v>
      </c>
      <c r="H14" s="80"/>
      <c r="I14" s="92">
        <v>0</v>
      </c>
      <c r="J14" s="92">
        <v>0</v>
      </c>
      <c r="K14" s="102">
        <v>5</v>
      </c>
      <c r="L14" s="103" t="s">
        <v>82</v>
      </c>
    </row>
    <row r="15" spans="1:12" ht="24" customHeight="1">
      <c r="A15" s="4" t="s">
        <v>8</v>
      </c>
      <c r="B15" s="91">
        <v>9</v>
      </c>
      <c r="C15" s="92">
        <v>675821</v>
      </c>
      <c r="D15" s="92">
        <v>490947</v>
      </c>
      <c r="E15" s="92">
        <v>1533</v>
      </c>
      <c r="F15" s="92">
        <f t="shared" si="3"/>
        <v>1168301</v>
      </c>
      <c r="G15" s="92">
        <f t="shared" si="2"/>
        <v>3200.8246575342464</v>
      </c>
      <c r="H15" s="80"/>
      <c r="I15" s="92">
        <v>0</v>
      </c>
      <c r="J15" s="92">
        <v>0</v>
      </c>
      <c r="K15" s="104">
        <f>K13*K14</f>
        <v>270</v>
      </c>
      <c r="L15" s="105" t="s">
        <v>82</v>
      </c>
    </row>
    <row r="16" spans="1:12" s="28" customFormat="1" ht="24" customHeight="1">
      <c r="A16" s="90" t="s">
        <v>9</v>
      </c>
      <c r="B16" s="91">
        <v>15</v>
      </c>
      <c r="C16" s="92">
        <v>307839</v>
      </c>
      <c r="D16" s="92">
        <v>236712</v>
      </c>
      <c r="E16" s="92">
        <v>10108</v>
      </c>
      <c r="F16" s="92">
        <f t="shared" si="3"/>
        <v>554659</v>
      </c>
      <c r="G16" s="92">
        <f t="shared" si="2"/>
        <v>1519.6136986301369</v>
      </c>
      <c r="H16" s="92"/>
      <c r="I16" s="92">
        <v>2300</v>
      </c>
      <c r="J16" s="92">
        <f>I16*270</f>
        <v>621000</v>
      </c>
      <c r="K16" s="267" t="s">
        <v>113</v>
      </c>
      <c r="L16" s="267"/>
    </row>
    <row r="17" spans="1:12" ht="24" customHeight="1">
      <c r="A17" s="4" t="s">
        <v>10</v>
      </c>
      <c r="B17" s="91">
        <v>12</v>
      </c>
      <c r="C17" s="92">
        <v>155570</v>
      </c>
      <c r="D17" s="114">
        <v>60435.199999999997</v>
      </c>
      <c r="E17" s="114">
        <v>3072</v>
      </c>
      <c r="F17" s="114">
        <f t="shared" si="3"/>
        <v>219077.2</v>
      </c>
      <c r="G17" s="114">
        <f t="shared" si="2"/>
        <v>600.21150684931513</v>
      </c>
      <c r="H17" s="80"/>
      <c r="I17" s="114">
        <v>1600</v>
      </c>
      <c r="J17" s="114">
        <f>I17*270</f>
        <v>432000</v>
      </c>
      <c r="K17" s="1"/>
      <c r="L17" s="1"/>
    </row>
    <row r="18" spans="1:12" ht="24" customHeight="1">
      <c r="A18" s="4" t="s">
        <v>11</v>
      </c>
      <c r="B18" s="91">
        <v>20</v>
      </c>
      <c r="C18" s="92">
        <v>605490</v>
      </c>
      <c r="D18" s="92">
        <v>95707</v>
      </c>
      <c r="E18" s="92">
        <v>625.5</v>
      </c>
      <c r="F18" s="92">
        <f t="shared" si="3"/>
        <v>701822.5</v>
      </c>
      <c r="G18" s="92">
        <f t="shared" si="2"/>
        <v>1922.8013698630136</v>
      </c>
      <c r="H18" s="80"/>
      <c r="I18" s="92">
        <v>0</v>
      </c>
      <c r="J18" s="92">
        <v>0</v>
      </c>
    </row>
    <row r="19" spans="1:12" ht="24" customHeight="1">
      <c r="A19" s="4" t="s">
        <v>12</v>
      </c>
      <c r="B19" s="91">
        <v>15</v>
      </c>
      <c r="C19" s="92">
        <v>331039</v>
      </c>
      <c r="D19" s="92">
        <v>46364</v>
      </c>
      <c r="E19" s="92">
        <v>24516</v>
      </c>
      <c r="F19" s="92">
        <f t="shared" si="3"/>
        <v>401919</v>
      </c>
      <c r="G19" s="92">
        <f t="shared" si="2"/>
        <v>1101.1479452054793</v>
      </c>
      <c r="H19" s="80"/>
      <c r="I19" s="92">
        <v>0</v>
      </c>
      <c r="J19" s="92">
        <v>0</v>
      </c>
    </row>
    <row r="20" spans="1:12" ht="24" customHeight="1" thickBot="1">
      <c r="A20" s="5" t="s">
        <v>13</v>
      </c>
      <c r="B20" s="150">
        <v>15</v>
      </c>
      <c r="C20" s="92">
        <v>963657</v>
      </c>
      <c r="D20" s="114">
        <v>2249905.6</v>
      </c>
      <c r="E20" s="114">
        <v>62977</v>
      </c>
      <c r="F20" s="114">
        <f>SUM(C20:E20)</f>
        <v>3276539.6</v>
      </c>
      <c r="G20" s="114">
        <f>F20/365</f>
        <v>8976.8208219178086</v>
      </c>
      <c r="H20" s="82"/>
      <c r="I20" s="172">
        <v>0</v>
      </c>
      <c r="J20" s="92">
        <v>0</v>
      </c>
    </row>
    <row r="21" spans="1:12" s="1" customFormat="1" ht="24" customHeight="1" thickTop="1" thickBot="1">
      <c r="A21" s="20" t="s">
        <v>90</v>
      </c>
      <c r="B21" s="145">
        <f t="shared" ref="B21:F21" si="4">SUM(B5:B20)</f>
        <v>251</v>
      </c>
      <c r="C21" s="173">
        <f>SUM(C5:C20)</f>
        <v>8987119.9000000004</v>
      </c>
      <c r="D21" s="173">
        <f t="shared" si="4"/>
        <v>10363323.5</v>
      </c>
      <c r="E21" s="173">
        <f t="shared" si="4"/>
        <v>1022752.9</v>
      </c>
      <c r="F21" s="174">
        <f t="shared" si="4"/>
        <v>20373196.300000004</v>
      </c>
      <c r="G21" s="174">
        <v>55816.7</v>
      </c>
      <c r="H21" s="174"/>
      <c r="I21" s="174">
        <f>SUM(I5:I20)</f>
        <v>4414</v>
      </c>
      <c r="J21" s="174">
        <f>SUM(J5:J20)</f>
        <v>1191780</v>
      </c>
      <c r="K21" s="28"/>
    </row>
    <row r="22" spans="1:12" s="1" customFormat="1" ht="21" customHeight="1" thickTop="1">
      <c r="A22" s="264" t="s">
        <v>41</v>
      </c>
      <c r="B22" s="264"/>
      <c r="C22" s="264"/>
      <c r="D22" s="264"/>
      <c r="E22" s="264"/>
      <c r="F22" s="264"/>
      <c r="G22" s="33"/>
      <c r="H22" s="55"/>
      <c r="I22" s="55"/>
      <c r="J22" s="25"/>
    </row>
    <row r="23" spans="1:12" s="1" customFormat="1" ht="17.25" customHeight="1">
      <c r="A23" s="249" t="s">
        <v>209</v>
      </c>
      <c r="B23" s="249"/>
      <c r="C23" s="249"/>
      <c r="D23" s="249"/>
      <c r="E23" s="12"/>
      <c r="F23" s="12"/>
      <c r="G23" s="12"/>
      <c r="H23" s="12"/>
      <c r="I23" s="12"/>
      <c r="J23" s="12"/>
    </row>
    <row r="24" spans="1:12" s="1" customFormat="1" ht="17.25" customHeight="1">
      <c r="A24" s="249" t="s">
        <v>228</v>
      </c>
      <c r="B24" s="249"/>
      <c r="C24" s="249"/>
      <c r="D24" s="249"/>
      <c r="E24" s="249"/>
      <c r="F24" s="12"/>
      <c r="G24" s="12"/>
      <c r="H24" s="12"/>
      <c r="I24" s="12"/>
      <c r="J24" s="12"/>
    </row>
    <row r="25" spans="1:12" s="1" customFormat="1" ht="26.25" customHeight="1">
      <c r="A25" s="249" t="s">
        <v>246</v>
      </c>
      <c r="B25" s="249"/>
      <c r="C25" s="249"/>
      <c r="D25" s="249"/>
      <c r="E25" s="249"/>
      <c r="F25" s="249"/>
      <c r="G25" s="249"/>
      <c r="H25" s="249"/>
      <c r="I25" s="249"/>
      <c r="J25" s="249"/>
    </row>
    <row r="26" spans="1:12" s="1" customFormat="1" ht="3.75" customHeight="1">
      <c r="A26" s="246"/>
      <c r="B26" s="246"/>
      <c r="C26" s="246"/>
      <c r="D26" s="24"/>
      <c r="E26" s="12"/>
      <c r="F26" s="12"/>
      <c r="G26" s="12"/>
      <c r="H26" s="12"/>
      <c r="I26" s="12"/>
      <c r="J26" s="12"/>
    </row>
    <row r="27" spans="1:12" s="1" customFormat="1" ht="15.75" customHeight="1">
      <c r="A27" s="247" t="s">
        <v>207</v>
      </c>
      <c r="B27" s="247"/>
      <c r="C27" s="247"/>
      <c r="D27" s="247"/>
      <c r="E27" s="247"/>
      <c r="F27" s="247"/>
      <c r="G27" s="247"/>
      <c r="H27" s="247"/>
      <c r="I27" s="247"/>
      <c r="J27" s="12"/>
    </row>
    <row r="28" spans="1:12" s="6" customFormat="1" ht="17.25" customHeight="1">
      <c r="A28" s="248" t="s">
        <v>93</v>
      </c>
      <c r="B28" s="248"/>
      <c r="C28" s="248"/>
      <c r="D28" s="248"/>
      <c r="E28" s="248"/>
      <c r="F28" s="248"/>
      <c r="G28" s="248"/>
      <c r="H28" s="248"/>
      <c r="I28" s="248"/>
      <c r="J28" s="65"/>
    </row>
    <row r="29" spans="1:12" ht="19.5" customHeight="1">
      <c r="A29" s="244" t="s">
        <v>29</v>
      </c>
      <c r="B29" s="244"/>
      <c r="C29" s="244"/>
      <c r="D29" s="245">
        <v>94</v>
      </c>
      <c r="E29" s="245"/>
      <c r="F29" s="245"/>
      <c r="G29" s="245"/>
      <c r="H29" s="245"/>
      <c r="I29" s="245"/>
      <c r="J29" s="245"/>
    </row>
    <row r="31" spans="1:12">
      <c r="D31" s="29"/>
    </row>
  </sheetData>
  <mergeCells count="17">
    <mergeCell ref="K12:L12"/>
    <mergeCell ref="A25:J25"/>
    <mergeCell ref="A24:E24"/>
    <mergeCell ref="K16:L16"/>
    <mergeCell ref="A29:C29"/>
    <mergeCell ref="A1:J1"/>
    <mergeCell ref="A23:D23"/>
    <mergeCell ref="D29:J29"/>
    <mergeCell ref="A22:F22"/>
    <mergeCell ref="A3:A4"/>
    <mergeCell ref="B3:B4"/>
    <mergeCell ref="C3:G3"/>
    <mergeCell ref="H3:H4"/>
    <mergeCell ref="I3:J3"/>
    <mergeCell ref="A26:C26"/>
    <mergeCell ref="A27:I27"/>
    <mergeCell ref="A28:I28"/>
  </mergeCells>
  <printOptions horizontalCentered="1"/>
  <pageMargins left="0.51181102362204722" right="0.51181102362204722" top="0.59055118110236227" bottom="0.19685039370078741" header="0.31496062992125984" footer="0.31496062992125984"/>
  <pageSetup paperSize="9" scale="85" orientation="landscape" r:id="rId1"/>
  <drawing r:id="rId2"/>
</worksheet>
</file>

<file path=xl/worksheets/sheet4.xml><?xml version="1.0" encoding="utf-8"?>
<worksheet xmlns="http://schemas.openxmlformats.org/spreadsheetml/2006/main" xmlns:r="http://schemas.openxmlformats.org/officeDocument/2006/relationships">
  <sheetPr>
    <tabColor rgb="FF7030A0"/>
  </sheetPr>
  <dimension ref="A1:J31"/>
  <sheetViews>
    <sheetView rightToLeft="1" view="pageBreakPreview" topLeftCell="A13" zoomScaleSheetLayoutView="100" workbookViewId="0">
      <selection activeCell="I28" sqref="I28"/>
    </sheetView>
  </sheetViews>
  <sheetFormatPr defaultColWidth="9" defaultRowHeight="14.25"/>
  <cols>
    <col min="1" max="1" width="13.25" style="1" customWidth="1"/>
    <col min="2" max="2" width="13.125" style="1" customWidth="1"/>
    <col min="3" max="3" width="15.625" style="1" customWidth="1"/>
    <col min="4" max="4" width="12.875" style="1" customWidth="1"/>
    <col min="5" max="5" width="16" style="1" customWidth="1"/>
    <col min="6" max="6" width="0.875" style="1" customWidth="1"/>
    <col min="7" max="7" width="11.625" style="1" customWidth="1"/>
    <col min="8" max="8" width="11.625" style="28" customWidth="1"/>
    <col min="9" max="10" width="11.625" style="1" customWidth="1"/>
    <col min="11" max="16384" width="9" style="1"/>
  </cols>
  <sheetData>
    <row r="1" spans="1:10" ht="27" customHeight="1">
      <c r="A1" s="238" t="s">
        <v>212</v>
      </c>
      <c r="B1" s="238"/>
      <c r="C1" s="238"/>
      <c r="D1" s="238"/>
      <c r="E1" s="238"/>
      <c r="F1" s="238"/>
      <c r="G1" s="238"/>
      <c r="H1" s="238"/>
      <c r="I1" s="238"/>
      <c r="J1" s="238"/>
    </row>
    <row r="2" spans="1:10" ht="22.5" customHeight="1" thickBot="1">
      <c r="A2" s="13" t="s">
        <v>42</v>
      </c>
      <c r="B2" s="13"/>
      <c r="C2" s="13"/>
      <c r="D2" s="13"/>
      <c r="E2" s="13"/>
      <c r="F2" s="13"/>
      <c r="G2" s="13"/>
      <c r="H2" s="26"/>
      <c r="I2" s="13"/>
      <c r="J2" s="13"/>
    </row>
    <row r="3" spans="1:10" ht="28.5" customHeight="1" thickTop="1">
      <c r="A3" s="239" t="s">
        <v>0</v>
      </c>
      <c r="B3" s="243" t="s">
        <v>211</v>
      </c>
      <c r="C3" s="243"/>
      <c r="D3" s="243"/>
      <c r="E3" s="243"/>
      <c r="F3" s="217"/>
      <c r="G3" s="243" t="s">
        <v>210</v>
      </c>
      <c r="H3" s="243"/>
      <c r="I3" s="243"/>
      <c r="J3" s="243"/>
    </row>
    <row r="4" spans="1:10" ht="35.25" customHeight="1">
      <c r="A4" s="240"/>
      <c r="B4" s="18" t="s">
        <v>39</v>
      </c>
      <c r="C4" s="18" t="s">
        <v>40</v>
      </c>
      <c r="D4" s="18" t="s">
        <v>19</v>
      </c>
      <c r="E4" s="18" t="s">
        <v>70</v>
      </c>
      <c r="F4" s="201"/>
      <c r="G4" s="18" t="s">
        <v>152</v>
      </c>
      <c r="H4" s="18" t="s">
        <v>153</v>
      </c>
      <c r="I4" s="18" t="s">
        <v>154</v>
      </c>
      <c r="J4" s="18" t="s">
        <v>14</v>
      </c>
    </row>
    <row r="5" spans="1:10" ht="24" customHeight="1">
      <c r="A5" s="128" t="s">
        <v>1</v>
      </c>
      <c r="B5" s="171">
        <v>688984</v>
      </c>
      <c r="C5" s="171">
        <v>3210299.4</v>
      </c>
      <c r="D5" s="171">
        <v>0</v>
      </c>
      <c r="E5" s="225">
        <f t="shared" ref="E5:E21" si="0">SUM(B5:D5)</f>
        <v>3899283.4</v>
      </c>
      <c r="F5" s="128"/>
      <c r="G5" s="129">
        <f>B5/E5*100</f>
        <v>17.669503068179143</v>
      </c>
      <c r="H5" s="129">
        <f>C5/E5*100</f>
        <v>82.330496931820846</v>
      </c>
      <c r="I5" s="129">
        <f>D5/E5*100</f>
        <v>0</v>
      </c>
      <c r="J5" s="129">
        <f>SUM(G5:I5)</f>
        <v>99.999999999999986</v>
      </c>
    </row>
    <row r="6" spans="1:10" ht="24" customHeight="1">
      <c r="A6" s="128" t="s">
        <v>2</v>
      </c>
      <c r="B6" s="171">
        <v>297291</v>
      </c>
      <c r="C6" s="171">
        <v>86412.800000000003</v>
      </c>
      <c r="D6" s="171">
        <v>717</v>
      </c>
      <c r="E6" s="225">
        <f t="shared" si="0"/>
        <v>384420.8</v>
      </c>
      <c r="F6" s="128"/>
      <c r="G6" s="129">
        <f t="shared" ref="G6:G21" si="1">B6/E6*100</f>
        <v>77.334785214535742</v>
      </c>
      <c r="H6" s="129">
        <f t="shared" ref="H6:H21" si="2">C6/E6*100</f>
        <v>22.478700424118571</v>
      </c>
      <c r="I6" s="129">
        <f t="shared" ref="I6:I21" si="3">D6/E6*100</f>
        <v>0.18651436134569202</v>
      </c>
      <c r="J6" s="129">
        <f t="shared" ref="J6:J21" si="4">SUM(G6:I6)</f>
        <v>100</v>
      </c>
    </row>
    <row r="7" spans="1:10" ht="24" customHeight="1">
      <c r="A7" s="128" t="s">
        <v>3</v>
      </c>
      <c r="B7" s="171">
        <v>335029</v>
      </c>
      <c r="C7" s="171">
        <v>74223.199999999997</v>
      </c>
      <c r="D7" s="171">
        <v>30906</v>
      </c>
      <c r="E7" s="225">
        <f t="shared" si="0"/>
        <v>440158.2</v>
      </c>
      <c r="F7" s="128"/>
      <c r="G7" s="129">
        <f t="shared" si="1"/>
        <v>76.115587531937379</v>
      </c>
      <c r="H7" s="129">
        <f t="shared" si="2"/>
        <v>16.862846131231908</v>
      </c>
      <c r="I7" s="129">
        <f t="shared" si="3"/>
        <v>7.0215663368307117</v>
      </c>
      <c r="J7" s="129">
        <f t="shared" si="4"/>
        <v>100</v>
      </c>
    </row>
    <row r="8" spans="1:10" ht="24" customHeight="1">
      <c r="A8" s="128" t="s">
        <v>16</v>
      </c>
      <c r="B8" s="171">
        <v>472265</v>
      </c>
      <c r="C8" s="171">
        <v>2073483</v>
      </c>
      <c r="D8" s="171">
        <v>408616</v>
      </c>
      <c r="E8" s="225">
        <f t="shared" si="0"/>
        <v>2954364</v>
      </c>
      <c r="F8" s="128"/>
      <c r="G8" s="129">
        <f t="shared" si="1"/>
        <v>15.985335591687416</v>
      </c>
      <c r="H8" s="129">
        <f t="shared" si="2"/>
        <v>70.183734976461949</v>
      </c>
      <c r="I8" s="129">
        <f t="shared" si="3"/>
        <v>13.830929431850643</v>
      </c>
      <c r="J8" s="129">
        <f t="shared" si="4"/>
        <v>100.00000000000001</v>
      </c>
    </row>
    <row r="9" spans="1:10" s="6" customFormat="1" ht="24" customHeight="1">
      <c r="A9" s="130" t="s">
        <v>36</v>
      </c>
      <c r="B9" s="171">
        <v>2165373.5</v>
      </c>
      <c r="C9" s="171">
        <v>59766.400000000001</v>
      </c>
      <c r="D9" s="171">
        <v>20</v>
      </c>
      <c r="E9" s="226">
        <f t="shared" si="0"/>
        <v>2225159.9</v>
      </c>
      <c r="F9" s="130"/>
      <c r="G9" s="129">
        <f t="shared" si="1"/>
        <v>97.313163876447717</v>
      </c>
      <c r="H9" s="129">
        <f t="shared" si="2"/>
        <v>2.6859373117410579</v>
      </c>
      <c r="I9" s="129">
        <f t="shared" si="3"/>
        <v>8.9881181123208261E-4</v>
      </c>
      <c r="J9" s="129">
        <f t="shared" si="4"/>
        <v>100</v>
      </c>
    </row>
    <row r="10" spans="1:10" ht="24" customHeight="1">
      <c r="A10" s="131" t="s">
        <v>37</v>
      </c>
      <c r="B10" s="171">
        <v>436353</v>
      </c>
      <c r="C10" s="171">
        <v>117424</v>
      </c>
      <c r="D10" s="171">
        <v>127000</v>
      </c>
      <c r="E10" s="227">
        <f t="shared" si="0"/>
        <v>680777</v>
      </c>
      <c r="F10" s="131"/>
      <c r="G10" s="129">
        <f t="shared" si="1"/>
        <v>64.096319352739599</v>
      </c>
      <c r="H10" s="129">
        <f t="shared" si="2"/>
        <v>17.24852631625334</v>
      </c>
      <c r="I10" s="129">
        <f t="shared" si="3"/>
        <v>18.655154331007072</v>
      </c>
      <c r="J10" s="129">
        <f t="shared" si="4"/>
        <v>100.00000000000001</v>
      </c>
    </row>
    <row r="11" spans="1:10" ht="24" customHeight="1">
      <c r="A11" s="128" t="s">
        <v>4</v>
      </c>
      <c r="B11" s="171">
        <v>388307</v>
      </c>
      <c r="C11" s="171">
        <v>186884.8</v>
      </c>
      <c r="D11" s="171">
        <v>683</v>
      </c>
      <c r="E11" s="225">
        <f t="shared" si="0"/>
        <v>575874.80000000005</v>
      </c>
      <c r="F11" s="128"/>
      <c r="G11" s="129">
        <f t="shared" si="1"/>
        <v>67.429066178968071</v>
      </c>
      <c r="H11" s="129">
        <f t="shared" si="2"/>
        <v>32.452331652643942</v>
      </c>
      <c r="I11" s="129">
        <f t="shared" si="3"/>
        <v>0.11860216838798988</v>
      </c>
      <c r="J11" s="129">
        <f t="shared" si="4"/>
        <v>100.00000000000001</v>
      </c>
    </row>
    <row r="12" spans="1:10" ht="24" customHeight="1">
      <c r="A12" s="128" t="s">
        <v>5</v>
      </c>
      <c r="B12" s="171">
        <v>455789.4</v>
      </c>
      <c r="C12" s="171">
        <v>331769.59999999998</v>
      </c>
      <c r="D12" s="171">
        <v>7182.4</v>
      </c>
      <c r="E12" s="225">
        <f t="shared" si="0"/>
        <v>794741.4</v>
      </c>
      <c r="F12" s="128"/>
      <c r="G12" s="129">
        <f t="shared" si="1"/>
        <v>57.350655194255637</v>
      </c>
      <c r="H12" s="129">
        <f t="shared" si="2"/>
        <v>41.745604293421728</v>
      </c>
      <c r="I12" s="129">
        <f t="shared" si="3"/>
        <v>0.90374051232262476</v>
      </c>
      <c r="J12" s="129">
        <f t="shared" si="4"/>
        <v>100</v>
      </c>
    </row>
    <row r="13" spans="1:10" ht="24" customHeight="1">
      <c r="A13" s="128" t="s">
        <v>6</v>
      </c>
      <c r="B13" s="216">
        <v>303330</v>
      </c>
      <c r="C13" s="216">
        <v>219078</v>
      </c>
      <c r="D13" s="216">
        <v>17136</v>
      </c>
      <c r="E13" s="225">
        <f t="shared" si="0"/>
        <v>539544</v>
      </c>
      <c r="F13" s="128"/>
      <c r="G13" s="129">
        <f t="shared" si="1"/>
        <v>56.219696632712072</v>
      </c>
      <c r="H13" s="129">
        <f t="shared" si="2"/>
        <v>40.604288065477512</v>
      </c>
      <c r="I13" s="129">
        <f t="shared" si="3"/>
        <v>3.1760153018104176</v>
      </c>
      <c r="J13" s="129">
        <f t="shared" si="4"/>
        <v>100</v>
      </c>
    </row>
    <row r="14" spans="1:10" ht="24" customHeight="1">
      <c r="A14" s="128" t="s">
        <v>7</v>
      </c>
      <c r="B14" s="171">
        <v>404982</v>
      </c>
      <c r="C14" s="171">
        <v>823911.5</v>
      </c>
      <c r="D14" s="171">
        <v>327661</v>
      </c>
      <c r="E14" s="225">
        <f t="shared" si="0"/>
        <v>1556554.5</v>
      </c>
      <c r="F14" s="128"/>
      <c r="G14" s="129">
        <f t="shared" si="1"/>
        <v>26.01784903773045</v>
      </c>
      <c r="H14" s="129">
        <f t="shared" si="2"/>
        <v>52.93174765162415</v>
      </c>
      <c r="I14" s="129">
        <f t="shared" si="3"/>
        <v>21.0504033106454</v>
      </c>
      <c r="J14" s="129">
        <f t="shared" si="4"/>
        <v>100</v>
      </c>
    </row>
    <row r="15" spans="1:10" ht="24" customHeight="1">
      <c r="A15" s="128" t="s">
        <v>8</v>
      </c>
      <c r="B15" s="171">
        <v>675821</v>
      </c>
      <c r="C15" s="171">
        <v>490947</v>
      </c>
      <c r="D15" s="171">
        <v>1533</v>
      </c>
      <c r="E15" s="225">
        <f t="shared" si="0"/>
        <v>1168301</v>
      </c>
      <c r="F15" s="128"/>
      <c r="G15" s="129">
        <f t="shared" si="1"/>
        <v>57.846479631533313</v>
      </c>
      <c r="H15" s="129">
        <f t="shared" si="2"/>
        <v>42.022304183596518</v>
      </c>
      <c r="I15" s="129">
        <f t="shared" si="3"/>
        <v>0.13121618487016617</v>
      </c>
      <c r="J15" s="129">
        <f t="shared" si="4"/>
        <v>100</v>
      </c>
    </row>
    <row r="16" spans="1:10" ht="24" customHeight="1">
      <c r="A16" s="128" t="s">
        <v>9</v>
      </c>
      <c r="B16" s="171">
        <v>307839</v>
      </c>
      <c r="C16" s="171">
        <v>236712</v>
      </c>
      <c r="D16" s="171">
        <v>10108</v>
      </c>
      <c r="E16" s="225">
        <f t="shared" si="0"/>
        <v>554659</v>
      </c>
      <c r="F16" s="128"/>
      <c r="G16" s="129">
        <f t="shared" si="1"/>
        <v>55.500586847053782</v>
      </c>
      <c r="H16" s="129">
        <f t="shared" si="2"/>
        <v>42.677032194555572</v>
      </c>
      <c r="I16" s="129">
        <f t="shared" si="3"/>
        <v>1.8223809583906507</v>
      </c>
      <c r="J16" s="129">
        <f t="shared" si="4"/>
        <v>100</v>
      </c>
    </row>
    <row r="17" spans="1:10" ht="24" customHeight="1">
      <c r="A17" s="128" t="s">
        <v>10</v>
      </c>
      <c r="B17" s="171">
        <v>155570</v>
      </c>
      <c r="C17" s="216">
        <v>60435.199999999997</v>
      </c>
      <c r="D17" s="216">
        <v>3072</v>
      </c>
      <c r="E17" s="225">
        <f t="shared" si="0"/>
        <v>219077.2</v>
      </c>
      <c r="F17" s="128"/>
      <c r="G17" s="129">
        <f t="shared" si="1"/>
        <v>71.011497316927546</v>
      </c>
      <c r="H17" s="129">
        <f t="shared" si="2"/>
        <v>27.586257264562441</v>
      </c>
      <c r="I17" s="129">
        <f t="shared" si="3"/>
        <v>1.4022454185100046</v>
      </c>
      <c r="J17" s="129">
        <f t="shared" si="4"/>
        <v>100</v>
      </c>
    </row>
    <row r="18" spans="1:10" ht="24" customHeight="1">
      <c r="A18" s="128" t="s">
        <v>11</v>
      </c>
      <c r="B18" s="171">
        <v>605490</v>
      </c>
      <c r="C18" s="171">
        <v>95707</v>
      </c>
      <c r="D18" s="171">
        <v>625.5</v>
      </c>
      <c r="E18" s="225">
        <f t="shared" si="0"/>
        <v>701822.5</v>
      </c>
      <c r="F18" s="128"/>
      <c r="G18" s="129">
        <f t="shared" si="1"/>
        <v>86.2739510346277</v>
      </c>
      <c r="H18" s="129">
        <f t="shared" si="2"/>
        <v>13.63692386607725</v>
      </c>
      <c r="I18" s="129">
        <f t="shared" si="3"/>
        <v>8.9125099295049678E-2</v>
      </c>
      <c r="J18" s="129">
        <f t="shared" si="4"/>
        <v>100</v>
      </c>
    </row>
    <row r="19" spans="1:10" ht="24" customHeight="1">
      <c r="A19" s="128" t="s">
        <v>12</v>
      </c>
      <c r="B19" s="171">
        <v>331039</v>
      </c>
      <c r="C19" s="171">
        <v>46364</v>
      </c>
      <c r="D19" s="171">
        <v>24516</v>
      </c>
      <c r="E19" s="225">
        <f t="shared" si="0"/>
        <v>401919</v>
      </c>
      <c r="F19" s="128"/>
      <c r="G19" s="129">
        <f t="shared" si="1"/>
        <v>82.364605803656957</v>
      </c>
      <c r="H19" s="129">
        <f t="shared" si="2"/>
        <v>11.535657682269312</v>
      </c>
      <c r="I19" s="129">
        <f t="shared" si="3"/>
        <v>6.0997365140737312</v>
      </c>
      <c r="J19" s="129">
        <f t="shared" si="4"/>
        <v>100</v>
      </c>
    </row>
    <row r="20" spans="1:10" ht="24" customHeight="1" thickBot="1">
      <c r="A20" s="132" t="s">
        <v>13</v>
      </c>
      <c r="B20" s="171">
        <v>963657</v>
      </c>
      <c r="C20" s="216">
        <v>2249905.6</v>
      </c>
      <c r="D20" s="216">
        <v>62977</v>
      </c>
      <c r="E20" s="228">
        <f t="shared" si="0"/>
        <v>3276539.6</v>
      </c>
      <c r="F20" s="132"/>
      <c r="G20" s="129">
        <f t="shared" si="1"/>
        <v>29.410814995185774</v>
      </c>
      <c r="H20" s="129">
        <f t="shared" si="2"/>
        <v>68.667126745545815</v>
      </c>
      <c r="I20" s="129">
        <f t="shared" si="3"/>
        <v>1.9220582592684061</v>
      </c>
      <c r="J20" s="129">
        <f t="shared" si="4"/>
        <v>100</v>
      </c>
    </row>
    <row r="21" spans="1:10" ht="24.75" customHeight="1" thickTop="1" thickBot="1">
      <c r="A21" s="133" t="s">
        <v>90</v>
      </c>
      <c r="B21" s="229">
        <f>SUM(B5:B20)</f>
        <v>8987119.9000000004</v>
      </c>
      <c r="C21" s="229">
        <f>SUM(C5:C20)</f>
        <v>10363323.5</v>
      </c>
      <c r="D21" s="229">
        <f>SUM(D5:D20)</f>
        <v>1022752.9</v>
      </c>
      <c r="E21" s="229">
        <f t="shared" si="0"/>
        <v>20373196.299999997</v>
      </c>
      <c r="F21" s="133"/>
      <c r="G21" s="127">
        <f t="shared" si="1"/>
        <v>44.11246898946338</v>
      </c>
      <c r="H21" s="127">
        <f t="shared" si="2"/>
        <v>50.867440471282364</v>
      </c>
      <c r="I21" s="127">
        <f t="shared" si="3"/>
        <v>5.0200905392542658</v>
      </c>
      <c r="J21" s="127">
        <f t="shared" si="4"/>
        <v>100.00000000000001</v>
      </c>
    </row>
    <row r="22" spans="1:10" ht="9.75" customHeight="1" thickTop="1">
      <c r="A22" s="203"/>
      <c r="B22" s="203"/>
      <c r="C22" s="203"/>
      <c r="D22" s="203"/>
      <c r="E22" s="203"/>
      <c r="F22" s="203"/>
      <c r="G22" s="203"/>
      <c r="H22" s="203"/>
      <c r="I22" s="203"/>
      <c r="J22" s="203"/>
    </row>
    <row r="23" spans="1:10" ht="22.5" customHeight="1">
      <c r="A23" s="269" t="s">
        <v>41</v>
      </c>
      <c r="B23" s="269"/>
      <c r="C23" s="269"/>
      <c r="D23" s="269"/>
      <c r="E23" s="269"/>
      <c r="F23" s="269"/>
      <c r="G23" s="269"/>
      <c r="H23" s="269"/>
      <c r="I23" s="269"/>
      <c r="J23" s="269"/>
    </row>
    <row r="24" spans="1:10" ht="5.25" customHeight="1">
      <c r="A24" s="242"/>
      <c r="B24" s="242"/>
      <c r="C24" s="242"/>
      <c r="D24" s="242"/>
      <c r="E24" s="242"/>
      <c r="F24" s="242"/>
      <c r="G24" s="242"/>
      <c r="H24" s="242"/>
      <c r="I24" s="12"/>
      <c r="J24" s="12"/>
    </row>
    <row r="25" spans="1:10" ht="21" customHeight="1">
      <c r="A25" s="270" t="s">
        <v>207</v>
      </c>
      <c r="B25" s="270"/>
      <c r="C25" s="270"/>
      <c r="D25" s="270"/>
      <c r="E25" s="270"/>
      <c r="F25" s="270"/>
      <c r="G25" s="270"/>
      <c r="H25" s="270"/>
      <c r="I25" s="270"/>
      <c r="J25" s="270"/>
    </row>
    <row r="26" spans="1:10" s="6" customFormat="1" ht="18" customHeight="1">
      <c r="A26" s="268" t="s">
        <v>93</v>
      </c>
      <c r="B26" s="268"/>
      <c r="C26" s="268"/>
      <c r="D26" s="268"/>
      <c r="E26" s="268"/>
      <c r="F26" s="268"/>
      <c r="G26" s="268"/>
      <c r="H26" s="268"/>
      <c r="I26" s="268"/>
      <c r="J26" s="268"/>
    </row>
    <row r="27" spans="1:10" s="6" customFormat="1" ht="11.25" customHeight="1">
      <c r="A27" s="126"/>
      <c r="B27" s="203"/>
      <c r="C27" s="203"/>
      <c r="D27" s="203"/>
      <c r="E27" s="203"/>
      <c r="F27" s="203"/>
      <c r="G27" s="126"/>
      <c r="H27" s="126"/>
      <c r="I27" s="126"/>
      <c r="J27" s="126"/>
    </row>
    <row r="28" spans="1:10" s="6" customFormat="1" ht="13.5" customHeight="1">
      <c r="A28" s="126"/>
      <c r="B28" s="203"/>
      <c r="C28" s="203"/>
      <c r="D28" s="203"/>
      <c r="E28" s="203"/>
      <c r="F28" s="203"/>
      <c r="G28" s="126"/>
      <c r="H28" s="126"/>
      <c r="I28" s="126"/>
      <c r="J28" s="126"/>
    </row>
    <row r="29" spans="1:10" ht="24" customHeight="1">
      <c r="A29" s="244" t="s">
        <v>29</v>
      </c>
      <c r="B29" s="244"/>
      <c r="C29" s="244"/>
      <c r="D29" s="244"/>
      <c r="E29" s="244"/>
      <c r="F29" s="244"/>
      <c r="G29" s="244"/>
      <c r="H29" s="245">
        <v>95</v>
      </c>
      <c r="I29" s="245"/>
      <c r="J29" s="245"/>
    </row>
    <row r="31" spans="1:10">
      <c r="H31" s="29"/>
    </row>
  </sheetData>
  <mergeCells count="10">
    <mergeCell ref="A26:J26"/>
    <mergeCell ref="A29:G29"/>
    <mergeCell ref="H29:J29"/>
    <mergeCell ref="A1:J1"/>
    <mergeCell ref="A3:A4"/>
    <mergeCell ref="G3:J3"/>
    <mergeCell ref="A23:J23"/>
    <mergeCell ref="A24:H24"/>
    <mergeCell ref="B3:E3"/>
    <mergeCell ref="A25:J25"/>
  </mergeCells>
  <printOptions horizontalCentered="1"/>
  <pageMargins left="0.51181102362204722" right="0.51181102362204722" top="0.59055118110236227" bottom="0.19685039370078741" header="0.31496062992125984" footer="0.31496062992125984"/>
  <pageSetup paperSize="9" scale="85" orientation="landscape" r:id="rId1"/>
</worksheet>
</file>

<file path=xl/worksheets/sheet5.xml><?xml version="1.0" encoding="utf-8"?>
<worksheet xmlns="http://schemas.openxmlformats.org/spreadsheetml/2006/main" xmlns:r="http://schemas.openxmlformats.org/officeDocument/2006/relationships">
  <sheetPr>
    <tabColor rgb="FF7030A0"/>
  </sheetPr>
  <dimension ref="A1:H26"/>
  <sheetViews>
    <sheetView rightToLeft="1" view="pageBreakPreview" zoomScaleSheetLayoutView="100" workbookViewId="0">
      <selection activeCell="G27" sqref="G27"/>
    </sheetView>
  </sheetViews>
  <sheetFormatPr defaultRowHeight="14.25"/>
  <cols>
    <col min="1" max="1" width="14.125" customWidth="1"/>
    <col min="2" max="2" width="15.375" customWidth="1"/>
    <col min="3" max="3" width="15.875" customWidth="1"/>
    <col min="4" max="4" width="14.375" customWidth="1"/>
    <col min="5" max="5" width="16.625" customWidth="1"/>
    <col min="6" max="6" width="15.625" customWidth="1"/>
    <col min="7" max="7" width="15.125" customWidth="1"/>
  </cols>
  <sheetData>
    <row r="1" spans="1:8" ht="24" customHeight="1">
      <c r="A1" s="238" t="s">
        <v>97</v>
      </c>
      <c r="B1" s="238"/>
      <c r="C1" s="238"/>
      <c r="D1" s="238"/>
      <c r="E1" s="238"/>
      <c r="F1" s="238"/>
      <c r="G1" s="238"/>
    </row>
    <row r="2" spans="1:8" ht="19.5" customHeight="1" thickBot="1">
      <c r="A2" s="13" t="s">
        <v>60</v>
      </c>
      <c r="B2" s="13"/>
      <c r="C2" s="13"/>
      <c r="D2" s="13"/>
      <c r="E2" s="13"/>
      <c r="F2" s="13"/>
      <c r="G2" s="13"/>
    </row>
    <row r="3" spans="1:8" ht="47.25" customHeight="1" thickTop="1">
      <c r="A3" s="16" t="s">
        <v>0</v>
      </c>
      <c r="B3" s="16" t="s">
        <v>91</v>
      </c>
      <c r="C3" s="16" t="s">
        <v>52</v>
      </c>
      <c r="D3" s="16" t="s">
        <v>53</v>
      </c>
      <c r="E3" s="16" t="s">
        <v>220</v>
      </c>
      <c r="F3" s="16" t="s">
        <v>88</v>
      </c>
      <c r="G3" s="16" t="s">
        <v>89</v>
      </c>
    </row>
    <row r="4" spans="1:8" ht="22.5" customHeight="1">
      <c r="A4" s="4" t="s">
        <v>1</v>
      </c>
      <c r="B4" s="161">
        <v>2150618.9279999998</v>
      </c>
      <c r="C4" s="92">
        <v>688984</v>
      </c>
      <c r="D4" s="92">
        <f t="shared" ref="D4:D10" si="0">C4/365</f>
        <v>1887.6273972602739</v>
      </c>
      <c r="E4" s="165">
        <f t="shared" ref="E4:E10" si="1">C4*1000</f>
        <v>688984000</v>
      </c>
      <c r="F4" s="92">
        <f t="shared" ref="F4:F10" si="2">E4/365</f>
        <v>1887627.397260274</v>
      </c>
      <c r="G4" s="92">
        <f t="shared" ref="G4:G11" si="3">F4/B4</f>
        <v>0.87771356081930396</v>
      </c>
      <c r="H4" s="1"/>
    </row>
    <row r="5" spans="1:8" ht="22.5" customHeight="1">
      <c r="A5" s="4" t="s">
        <v>2</v>
      </c>
      <c r="B5" s="161">
        <v>1037069.55</v>
      </c>
      <c r="C5" s="92">
        <v>297291</v>
      </c>
      <c r="D5" s="166">
        <f t="shared" si="0"/>
        <v>814.49589041095885</v>
      </c>
      <c r="E5" s="161">
        <f t="shared" si="1"/>
        <v>297291000</v>
      </c>
      <c r="F5" s="171">
        <f t="shared" si="2"/>
        <v>814495.89041095891</v>
      </c>
      <c r="G5" s="129">
        <f t="shared" si="3"/>
        <v>0.7853821283355189</v>
      </c>
    </row>
    <row r="6" spans="1:8" ht="22.5" customHeight="1">
      <c r="A6" s="4" t="s">
        <v>3</v>
      </c>
      <c r="B6" s="161">
        <v>720533.022</v>
      </c>
      <c r="C6" s="92">
        <v>335029</v>
      </c>
      <c r="D6" s="166">
        <f t="shared" si="0"/>
        <v>917.88767123287676</v>
      </c>
      <c r="E6" s="161">
        <f t="shared" si="1"/>
        <v>335029000</v>
      </c>
      <c r="F6" s="171">
        <f t="shared" si="2"/>
        <v>917887.67123287672</v>
      </c>
      <c r="G6" s="129">
        <f t="shared" si="3"/>
        <v>1.2739009083651363</v>
      </c>
    </row>
    <row r="7" spans="1:8" ht="22.5" customHeight="1">
      <c r="A7" s="4" t="s">
        <v>30</v>
      </c>
      <c r="B7" s="161">
        <v>469180.16700000002</v>
      </c>
      <c r="C7" s="92">
        <v>472265</v>
      </c>
      <c r="D7" s="166">
        <f t="shared" si="0"/>
        <v>1293.8767123287671</v>
      </c>
      <c r="E7" s="161">
        <f t="shared" si="1"/>
        <v>472265000</v>
      </c>
      <c r="F7" s="171">
        <f t="shared" si="2"/>
        <v>1293876.7123287672</v>
      </c>
      <c r="G7" s="129">
        <f t="shared" si="3"/>
        <v>2.7577395707111529</v>
      </c>
    </row>
    <row r="8" spans="1:8" ht="22.5" customHeight="1">
      <c r="A8" s="15" t="s">
        <v>36</v>
      </c>
      <c r="B8" s="164">
        <v>5546338.4500000002</v>
      </c>
      <c r="C8" s="92">
        <v>2165373.5</v>
      </c>
      <c r="D8" s="166">
        <f t="shared" si="0"/>
        <v>5932.5301369863009</v>
      </c>
      <c r="E8" s="161">
        <f t="shared" si="1"/>
        <v>2165373500</v>
      </c>
      <c r="F8" s="171">
        <f t="shared" si="2"/>
        <v>5932530.1369863013</v>
      </c>
      <c r="G8" s="129">
        <f t="shared" si="3"/>
        <v>1.0696300253703956</v>
      </c>
    </row>
    <row r="9" spans="1:8" ht="22.5" customHeight="1">
      <c r="A9" s="3" t="s">
        <v>37</v>
      </c>
      <c r="B9" s="165">
        <v>837622.24</v>
      </c>
      <c r="C9" s="92">
        <v>436353</v>
      </c>
      <c r="D9" s="166">
        <f t="shared" si="0"/>
        <v>1195.4876712328767</v>
      </c>
      <c r="E9" s="161">
        <f t="shared" si="1"/>
        <v>436353000</v>
      </c>
      <c r="F9" s="171">
        <f t="shared" si="2"/>
        <v>1195487.6712328766</v>
      </c>
      <c r="G9" s="92">
        <f t="shared" si="3"/>
        <v>1.4272396483083789</v>
      </c>
    </row>
    <row r="10" spans="1:8" ht="22.5" customHeight="1">
      <c r="A10" s="4" t="s">
        <v>4</v>
      </c>
      <c r="B10" s="161">
        <v>840033.505</v>
      </c>
      <c r="C10" s="92">
        <v>388307</v>
      </c>
      <c r="D10" s="92">
        <f t="shared" si="0"/>
        <v>1063.854794520548</v>
      </c>
      <c r="E10" s="165">
        <f t="shared" si="1"/>
        <v>388307000</v>
      </c>
      <c r="F10" s="92">
        <f t="shared" si="2"/>
        <v>1063854.7945205478</v>
      </c>
      <c r="G10" s="92">
        <f t="shared" si="3"/>
        <v>1.2664432884978176</v>
      </c>
    </row>
    <row r="11" spans="1:8" ht="22.5" customHeight="1">
      <c r="A11" s="4" t="s">
        <v>38</v>
      </c>
      <c r="B11" s="161">
        <v>791629.98</v>
      </c>
      <c r="C11" s="92">
        <v>455789.4</v>
      </c>
      <c r="D11" s="166">
        <f t="shared" ref="D11:D14" si="4">C11/365</f>
        <v>1248.7380821917809</v>
      </c>
      <c r="E11" s="161">
        <f t="shared" ref="E11:E13" si="5">C11*1000</f>
        <v>455789400</v>
      </c>
      <c r="F11" s="171">
        <f t="shared" ref="F11:F14" si="6">E11/365</f>
        <v>1248738.0821917809</v>
      </c>
      <c r="G11" s="129">
        <f t="shared" si="3"/>
        <v>1.5774264665820021</v>
      </c>
    </row>
    <row r="12" spans="1:8" ht="22.5" customHeight="1">
      <c r="A12" s="4" t="s">
        <v>6</v>
      </c>
      <c r="B12" s="162">
        <v>729948.17700000003</v>
      </c>
      <c r="C12" s="114">
        <v>303330</v>
      </c>
      <c r="D12" s="175">
        <f t="shared" si="4"/>
        <v>831.04109589041093</v>
      </c>
      <c r="E12" s="162">
        <f t="shared" si="5"/>
        <v>303330000</v>
      </c>
      <c r="F12" s="216">
        <f t="shared" si="6"/>
        <v>831041.09589041094</v>
      </c>
      <c r="G12" s="163">
        <f t="shared" ref="G12" si="7">F12/B12</f>
        <v>1.1384932822298299</v>
      </c>
    </row>
    <row r="13" spans="1:8" ht="22.5" customHeight="1">
      <c r="A13" s="4" t="s">
        <v>7</v>
      </c>
      <c r="B13" s="161">
        <v>504613.11599999992</v>
      </c>
      <c r="C13" s="171">
        <v>404982</v>
      </c>
      <c r="D13" s="166">
        <f t="shared" si="4"/>
        <v>1109.5397260273974</v>
      </c>
      <c r="E13" s="161">
        <f t="shared" si="5"/>
        <v>404982000</v>
      </c>
      <c r="F13" s="171">
        <f t="shared" si="6"/>
        <v>1109539.7260273972</v>
      </c>
      <c r="G13" s="129">
        <f>F13/B13</f>
        <v>2.198792878834718</v>
      </c>
    </row>
    <row r="14" spans="1:8" ht="22.5" customHeight="1">
      <c r="A14" s="4" t="s">
        <v>8</v>
      </c>
      <c r="B14" s="165">
        <v>1091432.7920000001</v>
      </c>
      <c r="C14" s="92">
        <v>675821</v>
      </c>
      <c r="D14" s="166">
        <f t="shared" si="4"/>
        <v>1851.5643835616438</v>
      </c>
      <c r="E14" s="161">
        <f>C14*1000</f>
        <v>675821000</v>
      </c>
      <c r="F14" s="171">
        <f t="shared" si="6"/>
        <v>1851564.3835616438</v>
      </c>
      <c r="G14" s="129">
        <f>F14/B14</f>
        <v>1.6964529535242729</v>
      </c>
    </row>
    <row r="15" spans="1:8" ht="22.5" customHeight="1">
      <c r="A15" s="4" t="s">
        <v>81</v>
      </c>
      <c r="B15" s="161">
        <v>582876.41</v>
      </c>
      <c r="C15" s="92">
        <v>307839</v>
      </c>
      <c r="D15" s="166">
        <f t="shared" ref="D15" si="8">C15/365</f>
        <v>843.39452054794515</v>
      </c>
      <c r="E15" s="161">
        <f t="shared" ref="E15" si="9">C15*1000</f>
        <v>307839000</v>
      </c>
      <c r="F15" s="171">
        <f t="shared" ref="F15" si="10">E15/365</f>
        <v>843394.52054794517</v>
      </c>
      <c r="G15" s="129">
        <f>F15/B15</f>
        <v>1.4469525718976088</v>
      </c>
    </row>
    <row r="16" spans="1:8" ht="22.5" customHeight="1">
      <c r="A16" s="4" t="s">
        <v>10</v>
      </c>
      <c r="B16" s="165">
        <v>345026</v>
      </c>
      <c r="C16" s="92">
        <v>155570</v>
      </c>
      <c r="D16" s="166">
        <f t="shared" ref="D16" si="11">C16/365</f>
        <v>426.21917808219177</v>
      </c>
      <c r="E16" s="161">
        <f t="shared" ref="E16" si="12">C16*1000</f>
        <v>155570000</v>
      </c>
      <c r="F16" s="171">
        <f t="shared" ref="F16" si="13">E16/365</f>
        <v>426219.17808219179</v>
      </c>
      <c r="G16" s="129">
        <f t="shared" ref="G16" si="14">F16/B16</f>
        <v>1.2353248105423702</v>
      </c>
    </row>
    <row r="17" spans="1:7" ht="22.5" customHeight="1">
      <c r="A17" s="4" t="s">
        <v>11</v>
      </c>
      <c r="B17" s="161">
        <v>977316.696</v>
      </c>
      <c r="C17" s="171">
        <v>605490</v>
      </c>
      <c r="D17" s="171">
        <f t="shared" ref="D17:D20" si="15">C17/365</f>
        <v>1658.8767123287671</v>
      </c>
      <c r="E17" s="161">
        <f t="shared" ref="E17" si="16">C17*1000</f>
        <v>605490000</v>
      </c>
      <c r="F17" s="171">
        <f t="shared" ref="F17" si="17">E17/365</f>
        <v>1658876.7123287672</v>
      </c>
      <c r="G17" s="171">
        <f t="shared" ref="G17:G18" si="18">F17/B17</f>
        <v>1.697378873315357</v>
      </c>
    </row>
    <row r="18" spans="1:7" ht="22.5" customHeight="1">
      <c r="A18" s="4" t="s">
        <v>12</v>
      </c>
      <c r="B18" s="165">
        <v>860322</v>
      </c>
      <c r="C18" s="92">
        <v>331039</v>
      </c>
      <c r="D18" s="166">
        <f t="shared" si="15"/>
        <v>906.9561643835616</v>
      </c>
      <c r="E18" s="161">
        <f t="shared" ref="E18:E20" si="19">C18*1000</f>
        <v>331039000</v>
      </c>
      <c r="F18" s="171">
        <f t="shared" ref="F18:F19" si="20">E18/365</f>
        <v>906956.1643835617</v>
      </c>
      <c r="G18" s="129">
        <f t="shared" si="18"/>
        <v>1.0542054769999625</v>
      </c>
    </row>
    <row r="19" spans="1:7" ht="22.5" customHeight="1" thickBot="1">
      <c r="A19" s="5" t="s">
        <v>13</v>
      </c>
      <c r="B19" s="161">
        <v>2310422.1060000001</v>
      </c>
      <c r="C19" s="92">
        <v>963657</v>
      </c>
      <c r="D19" s="166">
        <f t="shared" si="15"/>
        <v>2640.1561643835616</v>
      </c>
      <c r="E19" s="161">
        <f t="shared" si="19"/>
        <v>963657000</v>
      </c>
      <c r="F19" s="171">
        <f t="shared" si="20"/>
        <v>2640156.1643835618</v>
      </c>
      <c r="G19" s="129">
        <f t="shared" ref="G19" si="21">F19/B19</f>
        <v>1.1427159381514165</v>
      </c>
    </row>
    <row r="20" spans="1:7" s="1" customFormat="1" ht="22.5" customHeight="1" thickTop="1" thickBot="1">
      <c r="A20" s="20" t="s">
        <v>90</v>
      </c>
      <c r="B20" s="176">
        <v>19794982.620999999</v>
      </c>
      <c r="C20" s="173">
        <f>SUM(C4:C19)</f>
        <v>8987119.9000000004</v>
      </c>
      <c r="D20" s="173">
        <f t="shared" si="15"/>
        <v>24622.246301369865</v>
      </c>
      <c r="E20" s="169">
        <f t="shared" si="19"/>
        <v>8987119900</v>
      </c>
      <c r="F20" s="173">
        <f>SUM(F4:F19)</f>
        <v>24622246.301369857</v>
      </c>
      <c r="G20" s="173">
        <f>F20/B20</f>
        <v>1.2438629915870063</v>
      </c>
    </row>
    <row r="21" spans="1:7" s="1" customFormat="1" ht="5.25" customHeight="1" thickTop="1">
      <c r="A21" s="249"/>
      <c r="B21" s="249"/>
      <c r="C21" s="249"/>
      <c r="D21" s="249"/>
      <c r="E21" s="197"/>
      <c r="F21" s="106"/>
      <c r="G21" s="107"/>
    </row>
    <row r="22" spans="1:7" s="1" customFormat="1" ht="59.25" customHeight="1">
      <c r="A22" s="249" t="s">
        <v>229</v>
      </c>
      <c r="B22" s="249"/>
      <c r="C22" s="249"/>
      <c r="D22" s="249"/>
      <c r="E22" s="249"/>
      <c r="F22" s="249"/>
      <c r="G22" s="249"/>
    </row>
    <row r="23" spans="1:7" s="1" customFormat="1" ht="22.5" customHeight="1">
      <c r="A23" s="247" t="s">
        <v>207</v>
      </c>
      <c r="B23" s="247"/>
      <c r="C23" s="247"/>
      <c r="D23" s="247"/>
      <c r="E23" s="247"/>
      <c r="F23" s="247"/>
      <c r="G23" s="247"/>
    </row>
    <row r="24" spans="1:7" s="1" customFormat="1" ht="15" customHeight="1">
      <c r="A24" s="248" t="s">
        <v>208</v>
      </c>
      <c r="B24" s="248"/>
      <c r="C24" s="248"/>
      <c r="D24" s="248"/>
      <c r="E24" s="248"/>
      <c r="F24" s="248"/>
      <c r="G24" s="248"/>
    </row>
    <row r="25" spans="1:7" s="1" customFormat="1" ht="18" customHeight="1">
      <c r="A25" s="108"/>
      <c r="B25" s="109"/>
      <c r="C25" s="109"/>
      <c r="D25" s="109"/>
      <c r="E25" s="109"/>
      <c r="F25" s="101"/>
      <c r="G25" s="101"/>
    </row>
    <row r="26" spans="1:7" s="1" customFormat="1" ht="22.5" customHeight="1">
      <c r="A26" s="244" t="s">
        <v>29</v>
      </c>
      <c r="B26" s="244"/>
      <c r="C26" s="244"/>
      <c r="D26" s="245">
        <v>96</v>
      </c>
      <c r="E26" s="245"/>
      <c r="F26" s="245"/>
      <c r="G26" s="245"/>
    </row>
  </sheetData>
  <mergeCells count="7">
    <mergeCell ref="A1:G1"/>
    <mergeCell ref="D26:G26"/>
    <mergeCell ref="A21:D21"/>
    <mergeCell ref="A26:C26"/>
    <mergeCell ref="A22:G22"/>
    <mergeCell ref="A23:G23"/>
    <mergeCell ref="A24:G24"/>
  </mergeCells>
  <printOptions horizontalCentered="1"/>
  <pageMargins left="0.51181102362204722" right="0.51181102362204722" top="0.59055118110236227" bottom="0.19685039370078741" header="0.31496062992125984" footer="0.31496062992125984"/>
  <pageSetup paperSize="9" scale="90" orientation="landscape" r:id="rId1"/>
  <drawing r:id="rId2"/>
</worksheet>
</file>

<file path=xl/worksheets/sheet6.xml><?xml version="1.0" encoding="utf-8"?>
<worksheet xmlns="http://schemas.openxmlformats.org/spreadsheetml/2006/main" xmlns:r="http://schemas.openxmlformats.org/officeDocument/2006/relationships">
  <sheetPr>
    <tabColor rgb="FF7030A0"/>
  </sheetPr>
  <dimension ref="A1:AD21"/>
  <sheetViews>
    <sheetView rightToLeft="1" view="pageBreakPreview" topLeftCell="A10" zoomScaleNormal="80" zoomScaleSheetLayoutView="100" zoomScalePageLayoutView="80" workbookViewId="0">
      <selection activeCell="E23" sqref="E23"/>
    </sheetView>
  </sheetViews>
  <sheetFormatPr defaultColWidth="9" defaultRowHeight="14.25"/>
  <cols>
    <col min="1" max="1" width="5.375" style="34" customWidth="1"/>
    <col min="2" max="2" width="33.625" style="34" customWidth="1"/>
    <col min="3" max="3" width="16.625" style="34" customWidth="1"/>
    <col min="4" max="4" width="14.75" style="34" customWidth="1"/>
    <col min="5" max="5" width="40.375" style="34" customWidth="1"/>
    <col min="6" max="16384" width="9" style="34"/>
  </cols>
  <sheetData>
    <row r="1" spans="1:30" ht="33.75" customHeight="1">
      <c r="A1" s="271" t="s">
        <v>230</v>
      </c>
      <c r="B1" s="271"/>
      <c r="C1" s="271"/>
      <c r="D1" s="271"/>
      <c r="E1" s="271"/>
    </row>
    <row r="2" spans="1:30" ht="33" customHeight="1" thickBot="1">
      <c r="A2" s="272" t="s">
        <v>61</v>
      </c>
      <c r="B2" s="272"/>
      <c r="C2" s="52"/>
      <c r="D2" s="52"/>
      <c r="E2" s="52"/>
    </row>
    <row r="3" spans="1:30" ht="43.5" customHeight="1" thickTop="1">
      <c r="A3" s="51" t="s">
        <v>55</v>
      </c>
      <c r="B3" s="206" t="s">
        <v>216</v>
      </c>
      <c r="C3" s="17" t="s">
        <v>22</v>
      </c>
      <c r="D3" s="45" t="s">
        <v>33</v>
      </c>
      <c r="E3" s="207" t="s">
        <v>196</v>
      </c>
    </row>
    <row r="4" spans="1:30" ht="39.950000000000003" customHeight="1">
      <c r="A4" s="117" t="s">
        <v>101</v>
      </c>
      <c r="B4" s="49" t="s">
        <v>56</v>
      </c>
      <c r="C4" s="134">
        <v>13</v>
      </c>
      <c r="D4" s="137">
        <f>C4/16*100</f>
        <v>81.25</v>
      </c>
      <c r="E4" s="110" t="s">
        <v>174</v>
      </c>
    </row>
    <row r="5" spans="1:30" s="57" customFormat="1" ht="39.950000000000003" customHeight="1">
      <c r="A5" s="117" t="s">
        <v>102</v>
      </c>
      <c r="B5" s="47" t="s">
        <v>57</v>
      </c>
      <c r="C5" s="135">
        <v>15</v>
      </c>
      <c r="D5" s="136">
        <f t="shared" ref="D5:D12" si="0">C5/16*100</f>
        <v>93.75</v>
      </c>
      <c r="E5" s="94" t="s">
        <v>92</v>
      </c>
      <c r="F5" s="34"/>
      <c r="G5" s="34"/>
      <c r="H5" s="34"/>
      <c r="I5" s="34"/>
      <c r="J5" s="34"/>
      <c r="K5" s="34"/>
    </row>
    <row r="6" spans="1:30" s="57" customFormat="1" ht="39.950000000000003" customHeight="1">
      <c r="A6" s="117" t="s">
        <v>103</v>
      </c>
      <c r="B6" s="47" t="s">
        <v>58</v>
      </c>
      <c r="C6" s="135">
        <v>7</v>
      </c>
      <c r="D6" s="136">
        <f t="shared" si="0"/>
        <v>43.75</v>
      </c>
      <c r="E6" s="94" t="s">
        <v>173</v>
      </c>
      <c r="F6" s="34"/>
      <c r="G6" s="34"/>
      <c r="H6" s="34"/>
      <c r="I6" s="34"/>
      <c r="J6" s="34"/>
      <c r="K6" s="34"/>
      <c r="L6" s="34"/>
      <c r="M6" s="34"/>
      <c r="N6" s="34"/>
      <c r="O6" s="34"/>
      <c r="P6" s="34"/>
      <c r="Q6" s="34"/>
      <c r="R6" s="34"/>
      <c r="S6" s="34"/>
      <c r="T6" s="34"/>
      <c r="U6" s="34"/>
      <c r="V6" s="34"/>
      <c r="W6" s="34"/>
      <c r="X6" s="34"/>
      <c r="Y6" s="34"/>
      <c r="Z6" s="34"/>
      <c r="AA6" s="34"/>
      <c r="AB6" s="34"/>
      <c r="AC6" s="34"/>
      <c r="AD6" s="34"/>
    </row>
    <row r="7" spans="1:30" s="57" customFormat="1" ht="39.950000000000003" customHeight="1">
      <c r="A7" s="117" t="s">
        <v>104</v>
      </c>
      <c r="B7" s="205" t="s">
        <v>213</v>
      </c>
      <c r="C7" s="135">
        <v>1</v>
      </c>
      <c r="D7" s="136">
        <f t="shared" si="0"/>
        <v>6.25</v>
      </c>
      <c r="E7" s="94" t="s">
        <v>37</v>
      </c>
      <c r="F7" s="34"/>
      <c r="G7" s="34"/>
      <c r="H7" s="34"/>
      <c r="I7" s="34"/>
      <c r="J7" s="34"/>
      <c r="K7" s="34"/>
      <c r="L7" s="34"/>
      <c r="M7" s="34"/>
      <c r="N7" s="34"/>
      <c r="O7" s="34"/>
      <c r="P7" s="34"/>
      <c r="Q7" s="34"/>
      <c r="R7" s="34"/>
      <c r="S7" s="34"/>
      <c r="T7" s="34"/>
      <c r="U7" s="34"/>
      <c r="V7" s="34"/>
      <c r="W7" s="34"/>
      <c r="X7" s="34"/>
      <c r="Y7" s="34"/>
      <c r="Z7" s="34"/>
      <c r="AA7" s="34"/>
      <c r="AB7" s="34"/>
      <c r="AC7" s="34"/>
      <c r="AD7" s="34"/>
    </row>
    <row r="8" spans="1:30" ht="39.950000000000003" customHeight="1">
      <c r="A8" s="117" t="s">
        <v>105</v>
      </c>
      <c r="B8" s="56" t="s">
        <v>73</v>
      </c>
      <c r="C8" s="138">
        <v>1</v>
      </c>
      <c r="D8" s="136">
        <f t="shared" si="0"/>
        <v>6.25</v>
      </c>
      <c r="E8" s="121" t="s">
        <v>36</v>
      </c>
    </row>
    <row r="9" spans="1:30" ht="39.950000000000003" customHeight="1">
      <c r="A9" s="117" t="s">
        <v>106</v>
      </c>
      <c r="B9" s="56" t="s">
        <v>214</v>
      </c>
      <c r="C9" s="138">
        <v>1</v>
      </c>
      <c r="D9" s="136">
        <f t="shared" si="0"/>
        <v>6.25</v>
      </c>
      <c r="E9" s="121" t="s">
        <v>85</v>
      </c>
    </row>
    <row r="10" spans="1:30" ht="39.950000000000003" customHeight="1">
      <c r="A10" s="117" t="s">
        <v>107</v>
      </c>
      <c r="B10" s="56" t="s">
        <v>215</v>
      </c>
      <c r="C10" s="138">
        <v>0</v>
      </c>
      <c r="D10" s="136">
        <f t="shared" si="0"/>
        <v>0</v>
      </c>
      <c r="E10" s="84"/>
    </row>
    <row r="11" spans="1:30" ht="39.950000000000003" customHeight="1">
      <c r="A11" s="117" t="s">
        <v>108</v>
      </c>
      <c r="B11" s="61" t="s">
        <v>74</v>
      </c>
      <c r="C11" s="138">
        <v>0</v>
      </c>
      <c r="D11" s="136">
        <f t="shared" si="0"/>
        <v>0</v>
      </c>
      <c r="E11" s="83"/>
    </row>
    <row r="12" spans="1:30" ht="39.950000000000003" customHeight="1" thickBot="1">
      <c r="A12" s="96" t="s">
        <v>109</v>
      </c>
      <c r="B12" s="50" t="s">
        <v>47</v>
      </c>
      <c r="C12" s="139">
        <v>0</v>
      </c>
      <c r="D12" s="140">
        <f t="shared" si="0"/>
        <v>0</v>
      </c>
      <c r="E12" s="85"/>
    </row>
    <row r="13" spans="1:30" ht="9.75" customHeight="1" thickTop="1">
      <c r="B13" s="40"/>
      <c r="C13" s="86"/>
      <c r="D13" s="87"/>
      <c r="E13" s="88"/>
    </row>
    <row r="14" spans="1:30" ht="18" customHeight="1">
      <c r="A14" s="247" t="s">
        <v>207</v>
      </c>
      <c r="B14" s="247"/>
      <c r="C14" s="247"/>
      <c r="D14" s="247"/>
      <c r="E14" s="247"/>
    </row>
    <row r="15" spans="1:30" ht="15.75" customHeight="1">
      <c r="A15" s="248" t="s">
        <v>208</v>
      </c>
      <c r="B15" s="248"/>
      <c r="C15" s="248"/>
      <c r="D15" s="248"/>
      <c r="E15" s="248"/>
    </row>
    <row r="16" spans="1:30" ht="15.75" customHeight="1">
      <c r="A16" s="68"/>
      <c r="B16" s="68"/>
      <c r="C16" s="68"/>
      <c r="D16" s="68"/>
      <c r="E16" s="68"/>
    </row>
    <row r="17" spans="1:5" ht="15.75" customHeight="1">
      <c r="A17" s="68"/>
      <c r="B17" s="68"/>
      <c r="C17" s="68"/>
      <c r="D17" s="68"/>
      <c r="E17" s="68"/>
    </row>
    <row r="18" spans="1:5" ht="15.75" customHeight="1">
      <c r="A18" s="194"/>
      <c r="B18" s="194"/>
      <c r="C18" s="194"/>
      <c r="D18" s="194"/>
      <c r="E18" s="194"/>
    </row>
    <row r="19" spans="1:5" s="35" customFormat="1" ht="13.5" customHeight="1">
      <c r="B19" s="42"/>
      <c r="C19" s="42"/>
      <c r="D19" s="42"/>
      <c r="E19" s="42"/>
    </row>
    <row r="20" spans="1:5" s="35" customFormat="1" ht="15.75" customHeight="1">
      <c r="B20" s="42"/>
      <c r="C20" s="42"/>
      <c r="D20" s="42"/>
      <c r="E20" s="42"/>
    </row>
    <row r="21" spans="1:5" ht="25.5" customHeight="1">
      <c r="A21" s="244" t="s">
        <v>29</v>
      </c>
      <c r="B21" s="244"/>
      <c r="C21" s="244"/>
      <c r="D21" s="244"/>
      <c r="E21" s="67">
        <v>97</v>
      </c>
    </row>
  </sheetData>
  <mergeCells count="5">
    <mergeCell ref="A1:E1"/>
    <mergeCell ref="A2:B2"/>
    <mergeCell ref="A21:D21"/>
    <mergeCell ref="A14:E14"/>
    <mergeCell ref="A15:E15"/>
  </mergeCells>
  <printOptions horizontalCentered="1"/>
  <pageMargins left="0.70866141732283505" right="0.70866141732283505" top="0.511811023622047" bottom="0.23622047244094499" header="0.31496062992126" footer="0.31496062992126"/>
  <pageSetup paperSize="9" scale="90" orientation="landscape" r:id="rId1"/>
</worksheet>
</file>

<file path=xl/worksheets/sheet7.xml><?xml version="1.0" encoding="utf-8"?>
<worksheet xmlns="http://schemas.openxmlformats.org/spreadsheetml/2006/main" xmlns:r="http://schemas.openxmlformats.org/officeDocument/2006/relationships">
  <sheetPr>
    <tabColor rgb="FF7030A0"/>
  </sheetPr>
  <dimension ref="A1:I307"/>
  <sheetViews>
    <sheetView rightToLeft="1" view="pageBreakPreview" zoomScaleNormal="80" zoomScaleSheetLayoutView="100" zoomScalePageLayoutView="80" workbookViewId="0">
      <selection activeCell="E23" sqref="E23"/>
    </sheetView>
  </sheetViews>
  <sheetFormatPr defaultColWidth="9" defaultRowHeight="14.25"/>
  <cols>
    <col min="1" max="1" width="7" style="34" customWidth="1"/>
    <col min="2" max="2" width="22.25" style="34" customWidth="1"/>
    <col min="3" max="3" width="16.625" style="34" customWidth="1"/>
    <col min="4" max="4" width="14.75" style="34" customWidth="1"/>
    <col min="5" max="5" width="24" style="34" customWidth="1"/>
    <col min="6" max="16384" width="9" style="34"/>
  </cols>
  <sheetData>
    <row r="1" spans="1:9" ht="39" customHeight="1">
      <c r="A1" s="271" t="s">
        <v>231</v>
      </c>
      <c r="B1" s="271"/>
      <c r="C1" s="271"/>
      <c r="D1" s="271"/>
      <c r="E1" s="271"/>
    </row>
    <row r="2" spans="1:9" ht="33" customHeight="1" thickBot="1">
      <c r="A2" s="272" t="s">
        <v>100</v>
      </c>
      <c r="B2" s="272"/>
      <c r="C2" s="52"/>
      <c r="D2" s="52"/>
      <c r="E2" s="52"/>
    </row>
    <row r="3" spans="1:9" ht="43.5" customHeight="1" thickTop="1">
      <c r="A3" s="51" t="s">
        <v>55</v>
      </c>
      <c r="B3" s="45" t="s">
        <v>54</v>
      </c>
      <c r="C3" s="17" t="s">
        <v>22</v>
      </c>
      <c r="D3" s="45" t="s">
        <v>33</v>
      </c>
      <c r="E3" s="207" t="s">
        <v>196</v>
      </c>
      <c r="F3" s="180" t="s">
        <v>86</v>
      </c>
    </row>
    <row r="4" spans="1:9" ht="39.950000000000003" customHeight="1">
      <c r="A4" s="95" t="s">
        <v>101</v>
      </c>
      <c r="B4" s="46" t="s">
        <v>43</v>
      </c>
      <c r="C4" s="134">
        <v>2</v>
      </c>
      <c r="D4" s="137">
        <f>C4/16*100</f>
        <v>12.5</v>
      </c>
      <c r="E4" s="93" t="s">
        <v>136</v>
      </c>
      <c r="F4" s="180">
        <v>16</v>
      </c>
    </row>
    <row r="5" spans="1:9" ht="39.950000000000003" customHeight="1">
      <c r="A5" s="95" t="s">
        <v>102</v>
      </c>
      <c r="B5" s="43" t="s">
        <v>44</v>
      </c>
      <c r="C5" s="135">
        <v>1</v>
      </c>
      <c r="D5" s="136">
        <f t="shared" ref="D5:D6" si="0">C5/16*100</f>
        <v>6.25</v>
      </c>
      <c r="E5" s="94" t="s">
        <v>9</v>
      </c>
    </row>
    <row r="6" spans="1:9" ht="39.950000000000003" customHeight="1">
      <c r="A6" s="95" t="s">
        <v>103</v>
      </c>
      <c r="B6" s="43" t="s">
        <v>45</v>
      </c>
      <c r="C6" s="135">
        <v>2</v>
      </c>
      <c r="D6" s="141">
        <f t="shared" si="0"/>
        <v>12.5</v>
      </c>
      <c r="E6" s="116" t="s">
        <v>134</v>
      </c>
    </row>
    <row r="7" spans="1:9" ht="39.950000000000003" customHeight="1">
      <c r="A7" s="95" t="s">
        <v>104</v>
      </c>
      <c r="B7" s="43" t="s">
        <v>46</v>
      </c>
      <c r="C7" s="135">
        <v>0</v>
      </c>
      <c r="D7" s="136">
        <v>0</v>
      </c>
      <c r="E7" s="94" t="s">
        <v>84</v>
      </c>
    </row>
    <row r="8" spans="1:9" ht="39.950000000000003" customHeight="1" thickBot="1">
      <c r="A8" s="96" t="s">
        <v>105</v>
      </c>
      <c r="B8" s="44" t="s">
        <v>47</v>
      </c>
      <c r="C8" s="139">
        <v>0</v>
      </c>
      <c r="D8" s="140">
        <v>0</v>
      </c>
      <c r="E8" s="142" t="s">
        <v>84</v>
      </c>
    </row>
    <row r="9" spans="1:9" ht="18" customHeight="1" thickTop="1">
      <c r="B9" s="40"/>
      <c r="C9" s="86"/>
      <c r="D9" s="87"/>
      <c r="E9" s="88"/>
    </row>
    <row r="10" spans="1:9" ht="24.75" customHeight="1">
      <c r="A10" s="273" t="s">
        <v>207</v>
      </c>
      <c r="B10" s="273"/>
      <c r="C10" s="273"/>
      <c r="D10" s="273"/>
      <c r="E10" s="273"/>
      <c r="F10" s="202"/>
      <c r="G10" s="202"/>
      <c r="H10" s="202"/>
      <c r="I10" s="202"/>
    </row>
    <row r="11" spans="1:9" ht="21.75" customHeight="1">
      <c r="A11" s="248" t="s">
        <v>93</v>
      </c>
      <c r="B11" s="248"/>
      <c r="C11" s="248"/>
      <c r="D11" s="248"/>
      <c r="E11" s="248"/>
      <c r="F11" s="248"/>
      <c r="G11" s="248"/>
      <c r="H11" s="248"/>
      <c r="I11" s="248"/>
    </row>
    <row r="12" spans="1:9" ht="30" customHeight="1">
      <c r="B12" s="40"/>
      <c r="C12" s="53"/>
      <c r="D12" s="54"/>
      <c r="E12" s="40"/>
    </row>
    <row r="13" spans="1:9" ht="47.25" customHeight="1">
      <c r="B13" s="40"/>
      <c r="C13" s="53"/>
      <c r="D13" s="54"/>
      <c r="E13" s="40"/>
    </row>
    <row r="14" spans="1:9" ht="27" customHeight="1">
      <c r="B14" s="40"/>
      <c r="C14" s="53"/>
      <c r="D14" s="54"/>
      <c r="E14" s="40"/>
    </row>
    <row r="15" spans="1:9" ht="30" customHeight="1">
      <c r="F15" s="62"/>
      <c r="G15" s="62"/>
      <c r="H15" s="62"/>
    </row>
    <row r="16" spans="1:9" ht="30" customHeight="1">
      <c r="F16" s="66"/>
      <c r="G16" s="66"/>
      <c r="H16" s="65"/>
    </row>
    <row r="17" spans="1:5" s="35" customFormat="1" ht="13.5" customHeight="1">
      <c r="B17" s="42"/>
      <c r="C17" s="42"/>
      <c r="D17" s="42"/>
      <c r="E17" s="42"/>
    </row>
    <row r="18" spans="1:5" s="35" customFormat="1" ht="13.5" customHeight="1">
      <c r="B18" s="42"/>
      <c r="C18" s="42"/>
      <c r="D18" s="42"/>
      <c r="E18" s="42"/>
    </row>
    <row r="19" spans="1:5" s="35" customFormat="1" ht="15.75" customHeight="1">
      <c r="B19" s="42"/>
      <c r="C19" s="42"/>
      <c r="D19" s="42"/>
      <c r="E19" s="42"/>
    </row>
    <row r="20" spans="1:5" ht="24.75" customHeight="1">
      <c r="A20" s="244" t="s">
        <v>29</v>
      </c>
      <c r="B20" s="244"/>
      <c r="C20" s="244"/>
      <c r="D20" s="244"/>
      <c r="E20" s="67">
        <v>98</v>
      </c>
    </row>
    <row r="21" spans="1:5" ht="13.5" customHeight="1"/>
    <row r="22" spans="1:5" ht="13.5" customHeight="1"/>
    <row r="23" spans="1:5" ht="13.5" customHeight="1"/>
    <row r="24" spans="1:5">
      <c r="B24" s="36"/>
    </row>
    <row r="25" spans="1:5">
      <c r="B25" s="36"/>
    </row>
    <row r="26" spans="1:5">
      <c r="B26" s="36"/>
    </row>
    <row r="27" spans="1:5">
      <c r="B27" s="36"/>
    </row>
    <row r="28" spans="1:5">
      <c r="B28" s="36"/>
    </row>
    <row r="29" spans="1:5">
      <c r="B29" s="36"/>
    </row>
    <row r="30" spans="1:5">
      <c r="B30" s="36"/>
    </row>
    <row r="31" spans="1:5">
      <c r="B31" s="36"/>
    </row>
    <row r="32" spans="1:5">
      <c r="B32" s="36"/>
    </row>
    <row r="33" spans="2:2">
      <c r="B33" s="36"/>
    </row>
    <row r="34" spans="2:2">
      <c r="B34" s="36"/>
    </row>
    <row r="35" spans="2:2">
      <c r="B35" s="36"/>
    </row>
    <row r="36" spans="2:2">
      <c r="B36" s="36"/>
    </row>
    <row r="37" spans="2:2">
      <c r="B37" s="36"/>
    </row>
    <row r="38" spans="2:2">
      <c r="B38" s="36"/>
    </row>
    <row r="39" spans="2:2">
      <c r="B39" s="36"/>
    </row>
    <row r="40" spans="2:2">
      <c r="B40" s="36"/>
    </row>
    <row r="41" spans="2:2">
      <c r="B41" s="36"/>
    </row>
    <row r="42" spans="2:2">
      <c r="B42" s="36"/>
    </row>
    <row r="43" spans="2:2">
      <c r="B43" s="36"/>
    </row>
    <row r="44" spans="2:2">
      <c r="B44" s="36"/>
    </row>
    <row r="45" spans="2:2">
      <c r="B45" s="36"/>
    </row>
    <row r="46" spans="2:2">
      <c r="B46" s="36"/>
    </row>
    <row r="47" spans="2:2">
      <c r="B47" s="36"/>
    </row>
    <row r="48" spans="2:2">
      <c r="B48" s="36"/>
    </row>
    <row r="49" spans="2:2">
      <c r="B49" s="36"/>
    </row>
    <row r="50" spans="2:2">
      <c r="B50" s="36"/>
    </row>
    <row r="51" spans="2:2">
      <c r="B51" s="36"/>
    </row>
    <row r="52" spans="2:2">
      <c r="B52" s="36"/>
    </row>
    <row r="53" spans="2:2">
      <c r="B53" s="36"/>
    </row>
    <row r="54" spans="2:2">
      <c r="B54" s="36"/>
    </row>
    <row r="55" spans="2:2">
      <c r="B55" s="36"/>
    </row>
    <row r="56" spans="2:2">
      <c r="B56" s="36"/>
    </row>
    <row r="57" spans="2:2">
      <c r="B57" s="36"/>
    </row>
    <row r="58" spans="2:2">
      <c r="B58" s="36"/>
    </row>
    <row r="59" spans="2:2">
      <c r="B59" s="36"/>
    </row>
    <row r="60" spans="2:2">
      <c r="B60" s="36"/>
    </row>
    <row r="61" spans="2:2">
      <c r="B61" s="36"/>
    </row>
    <row r="62" spans="2:2">
      <c r="B62" s="36"/>
    </row>
    <row r="63" spans="2:2">
      <c r="B63" s="36"/>
    </row>
    <row r="64" spans="2:2">
      <c r="B64" s="36"/>
    </row>
    <row r="65" spans="2:2">
      <c r="B65" s="36"/>
    </row>
    <row r="66" spans="2:2">
      <c r="B66" s="36"/>
    </row>
    <row r="67" spans="2:2">
      <c r="B67" s="36"/>
    </row>
    <row r="68" spans="2:2">
      <c r="B68" s="36"/>
    </row>
    <row r="69" spans="2:2">
      <c r="B69" s="36"/>
    </row>
    <row r="70" spans="2:2">
      <c r="B70" s="36"/>
    </row>
    <row r="71" spans="2:2">
      <c r="B71" s="36"/>
    </row>
    <row r="72" spans="2:2">
      <c r="B72" s="36"/>
    </row>
    <row r="73" spans="2:2">
      <c r="B73" s="36"/>
    </row>
    <row r="74" spans="2:2">
      <c r="B74" s="36"/>
    </row>
    <row r="75" spans="2:2">
      <c r="B75" s="36"/>
    </row>
    <row r="76" spans="2:2">
      <c r="B76" s="36"/>
    </row>
    <row r="77" spans="2:2">
      <c r="B77" s="36"/>
    </row>
    <row r="78" spans="2:2">
      <c r="B78" s="36"/>
    </row>
    <row r="79" spans="2:2">
      <c r="B79" s="36"/>
    </row>
    <row r="80" spans="2:2">
      <c r="B80" s="36"/>
    </row>
    <row r="81" spans="2:2">
      <c r="B81" s="36"/>
    </row>
    <row r="82" spans="2:2">
      <c r="B82" s="36"/>
    </row>
    <row r="83" spans="2:2">
      <c r="B83" s="36"/>
    </row>
    <row r="84" spans="2:2">
      <c r="B84" s="36"/>
    </row>
    <row r="85" spans="2:2">
      <c r="B85" s="36"/>
    </row>
    <row r="86" spans="2:2">
      <c r="B86" s="36"/>
    </row>
    <row r="87" spans="2:2">
      <c r="B87" s="36"/>
    </row>
    <row r="88" spans="2:2">
      <c r="B88" s="36"/>
    </row>
    <row r="89" spans="2:2">
      <c r="B89" s="36"/>
    </row>
    <row r="90" spans="2:2">
      <c r="B90" s="36"/>
    </row>
    <row r="91" spans="2:2">
      <c r="B91" s="36"/>
    </row>
    <row r="92" spans="2:2">
      <c r="B92" s="36"/>
    </row>
    <row r="93" spans="2:2">
      <c r="B93" s="36"/>
    </row>
    <row r="94" spans="2:2">
      <c r="B94" s="36"/>
    </row>
    <row r="95" spans="2:2">
      <c r="B95" s="36"/>
    </row>
    <row r="96" spans="2:2">
      <c r="B96" s="36"/>
    </row>
    <row r="97" spans="2:2">
      <c r="B97" s="36"/>
    </row>
    <row r="98" spans="2:2">
      <c r="B98" s="36"/>
    </row>
    <row r="99" spans="2:2">
      <c r="B99" s="36"/>
    </row>
    <row r="100" spans="2:2">
      <c r="B100" s="36"/>
    </row>
    <row r="101" spans="2:2">
      <c r="B101" s="36"/>
    </row>
    <row r="102" spans="2:2">
      <c r="B102" s="36"/>
    </row>
    <row r="103" spans="2:2">
      <c r="B103" s="36"/>
    </row>
    <row r="104" spans="2:2">
      <c r="B104" s="36"/>
    </row>
    <row r="105" spans="2:2">
      <c r="B105" s="36"/>
    </row>
    <row r="106" spans="2:2">
      <c r="B106" s="36"/>
    </row>
    <row r="107" spans="2:2">
      <c r="B107" s="36"/>
    </row>
    <row r="108" spans="2:2">
      <c r="B108" s="36"/>
    </row>
    <row r="109" spans="2:2">
      <c r="B109" s="36"/>
    </row>
    <row r="110" spans="2:2">
      <c r="B110" s="36"/>
    </row>
    <row r="111" spans="2:2">
      <c r="B111" s="36"/>
    </row>
    <row r="112" spans="2:2">
      <c r="B112" s="36"/>
    </row>
    <row r="113" spans="2:2">
      <c r="B113" s="36"/>
    </row>
    <row r="114" spans="2:2">
      <c r="B114" s="36"/>
    </row>
    <row r="115" spans="2:2">
      <c r="B115" s="36"/>
    </row>
    <row r="116" spans="2:2">
      <c r="B116" s="36"/>
    </row>
    <row r="117" spans="2:2">
      <c r="B117" s="36"/>
    </row>
    <row r="118" spans="2:2">
      <c r="B118" s="36"/>
    </row>
    <row r="119" spans="2:2">
      <c r="B119" s="36"/>
    </row>
    <row r="120" spans="2:2">
      <c r="B120" s="36"/>
    </row>
    <row r="121" spans="2:2">
      <c r="B121" s="36"/>
    </row>
    <row r="122" spans="2:2">
      <c r="B122" s="36"/>
    </row>
    <row r="123" spans="2:2">
      <c r="B123" s="36"/>
    </row>
    <row r="124" spans="2:2">
      <c r="B124" s="36"/>
    </row>
    <row r="125" spans="2:2">
      <c r="B125" s="36"/>
    </row>
    <row r="126" spans="2:2">
      <c r="B126" s="36"/>
    </row>
    <row r="127" spans="2:2">
      <c r="B127" s="36"/>
    </row>
    <row r="128" spans="2:2">
      <c r="B128" s="36"/>
    </row>
    <row r="129" spans="2:2">
      <c r="B129" s="36"/>
    </row>
    <row r="130" spans="2:2">
      <c r="B130" s="36"/>
    </row>
    <row r="131" spans="2:2">
      <c r="B131" s="36"/>
    </row>
    <row r="132" spans="2:2">
      <c r="B132" s="36"/>
    </row>
    <row r="133" spans="2:2">
      <c r="B133" s="36"/>
    </row>
    <row r="134" spans="2:2">
      <c r="B134" s="36"/>
    </row>
    <row r="135" spans="2:2">
      <c r="B135" s="36"/>
    </row>
    <row r="136" spans="2:2">
      <c r="B136" s="36"/>
    </row>
    <row r="137" spans="2:2">
      <c r="B137" s="36"/>
    </row>
    <row r="138" spans="2:2">
      <c r="B138" s="36"/>
    </row>
    <row r="139" spans="2:2">
      <c r="B139" s="36"/>
    </row>
    <row r="140" spans="2:2">
      <c r="B140" s="36"/>
    </row>
    <row r="141" spans="2:2">
      <c r="B141" s="36"/>
    </row>
    <row r="142" spans="2:2">
      <c r="B142" s="36"/>
    </row>
    <row r="143" spans="2:2">
      <c r="B143" s="36"/>
    </row>
    <row r="144" spans="2:2">
      <c r="B144" s="36"/>
    </row>
    <row r="145" spans="2:2">
      <c r="B145" s="36"/>
    </row>
    <row r="146" spans="2:2">
      <c r="B146" s="36"/>
    </row>
    <row r="147" spans="2:2">
      <c r="B147" s="36"/>
    </row>
    <row r="148" spans="2:2">
      <c r="B148" s="36"/>
    </row>
    <row r="149" spans="2:2">
      <c r="B149" s="36"/>
    </row>
    <row r="150" spans="2:2">
      <c r="B150" s="36"/>
    </row>
    <row r="151" spans="2:2">
      <c r="B151" s="36"/>
    </row>
    <row r="152" spans="2:2">
      <c r="B152" s="36"/>
    </row>
    <row r="153" spans="2:2">
      <c r="B153" s="36"/>
    </row>
    <row r="154" spans="2:2">
      <c r="B154" s="36"/>
    </row>
    <row r="155" spans="2:2">
      <c r="B155" s="36"/>
    </row>
    <row r="156" spans="2:2">
      <c r="B156" s="36"/>
    </row>
    <row r="157" spans="2:2">
      <c r="B157" s="36"/>
    </row>
    <row r="158" spans="2:2">
      <c r="B158" s="36"/>
    </row>
    <row r="159" spans="2:2">
      <c r="B159" s="36"/>
    </row>
    <row r="160" spans="2:2">
      <c r="B160" s="36"/>
    </row>
    <row r="161" spans="2:2">
      <c r="B161" s="36"/>
    </row>
    <row r="162" spans="2:2">
      <c r="B162" s="36"/>
    </row>
    <row r="163" spans="2:2">
      <c r="B163" s="36"/>
    </row>
    <row r="164" spans="2:2">
      <c r="B164" s="36"/>
    </row>
    <row r="165" spans="2:2">
      <c r="B165" s="36"/>
    </row>
    <row r="166" spans="2:2">
      <c r="B166" s="36"/>
    </row>
    <row r="167" spans="2:2">
      <c r="B167" s="36"/>
    </row>
    <row r="168" spans="2:2">
      <c r="B168" s="36"/>
    </row>
    <row r="169" spans="2:2">
      <c r="B169" s="36"/>
    </row>
    <row r="170" spans="2:2">
      <c r="B170" s="36"/>
    </row>
    <row r="171" spans="2:2">
      <c r="B171" s="36"/>
    </row>
    <row r="172" spans="2:2">
      <c r="B172" s="36"/>
    </row>
    <row r="173" spans="2:2">
      <c r="B173" s="36"/>
    </row>
    <row r="174" spans="2:2">
      <c r="B174" s="36"/>
    </row>
    <row r="175" spans="2:2">
      <c r="B175" s="36"/>
    </row>
    <row r="176" spans="2:2">
      <c r="B176" s="36"/>
    </row>
    <row r="177" spans="2:2">
      <c r="B177" s="36"/>
    </row>
    <row r="178" spans="2:2">
      <c r="B178" s="36"/>
    </row>
    <row r="179" spans="2:2">
      <c r="B179" s="36"/>
    </row>
    <row r="180" spans="2:2">
      <c r="B180" s="36"/>
    </row>
    <row r="181" spans="2:2">
      <c r="B181" s="36"/>
    </row>
    <row r="182" spans="2:2">
      <c r="B182" s="36"/>
    </row>
    <row r="183" spans="2:2">
      <c r="B183" s="36"/>
    </row>
    <row r="184" spans="2:2">
      <c r="B184" s="36"/>
    </row>
    <row r="185" spans="2:2">
      <c r="B185" s="36"/>
    </row>
    <row r="186" spans="2:2">
      <c r="B186" s="36"/>
    </row>
    <row r="187" spans="2:2">
      <c r="B187" s="36"/>
    </row>
    <row r="188" spans="2:2">
      <c r="B188" s="36"/>
    </row>
    <row r="189" spans="2:2">
      <c r="B189" s="36"/>
    </row>
    <row r="190" spans="2:2">
      <c r="B190" s="36"/>
    </row>
    <row r="191" spans="2:2">
      <c r="B191" s="36"/>
    </row>
    <row r="192" spans="2:2">
      <c r="B192" s="36"/>
    </row>
    <row r="193" spans="2:2">
      <c r="B193" s="36"/>
    </row>
    <row r="194" spans="2:2">
      <c r="B194" s="36"/>
    </row>
    <row r="195" spans="2:2">
      <c r="B195" s="36"/>
    </row>
    <row r="196" spans="2:2">
      <c r="B196" s="36"/>
    </row>
    <row r="197" spans="2:2">
      <c r="B197" s="36"/>
    </row>
    <row r="198" spans="2:2">
      <c r="B198" s="36"/>
    </row>
    <row r="199" spans="2:2">
      <c r="B199" s="36"/>
    </row>
    <row r="200" spans="2:2">
      <c r="B200" s="36"/>
    </row>
    <row r="201" spans="2:2">
      <c r="B201" s="36"/>
    </row>
    <row r="202" spans="2:2">
      <c r="B202" s="36"/>
    </row>
    <row r="203" spans="2:2">
      <c r="B203" s="36"/>
    </row>
    <row r="204" spans="2:2">
      <c r="B204" s="36"/>
    </row>
    <row r="205" spans="2:2">
      <c r="B205" s="36"/>
    </row>
    <row r="206" spans="2:2">
      <c r="B206" s="36"/>
    </row>
    <row r="207" spans="2:2">
      <c r="B207" s="36"/>
    </row>
    <row r="208" spans="2:2">
      <c r="B208" s="36"/>
    </row>
    <row r="209" spans="2:2">
      <c r="B209" s="36"/>
    </row>
    <row r="210" spans="2:2">
      <c r="B210" s="36"/>
    </row>
    <row r="211" spans="2:2">
      <c r="B211" s="36"/>
    </row>
    <row r="212" spans="2:2">
      <c r="B212" s="36"/>
    </row>
    <row r="213" spans="2:2">
      <c r="B213" s="36"/>
    </row>
    <row r="214" spans="2:2">
      <c r="B214" s="36"/>
    </row>
    <row r="215" spans="2:2">
      <c r="B215" s="36"/>
    </row>
    <row r="216" spans="2:2">
      <c r="B216" s="36"/>
    </row>
    <row r="217" spans="2:2">
      <c r="B217" s="36"/>
    </row>
    <row r="218" spans="2:2">
      <c r="B218" s="36"/>
    </row>
    <row r="219" spans="2:2">
      <c r="B219" s="36"/>
    </row>
    <row r="220" spans="2:2">
      <c r="B220" s="36"/>
    </row>
    <row r="221" spans="2:2">
      <c r="B221" s="36"/>
    </row>
    <row r="222" spans="2:2">
      <c r="B222" s="36"/>
    </row>
    <row r="223" spans="2:2">
      <c r="B223" s="36"/>
    </row>
    <row r="224" spans="2:2">
      <c r="B224" s="36"/>
    </row>
    <row r="225" spans="2:2">
      <c r="B225" s="36"/>
    </row>
    <row r="226" spans="2:2">
      <c r="B226" s="36"/>
    </row>
    <row r="227" spans="2:2">
      <c r="B227" s="36"/>
    </row>
    <row r="228" spans="2:2">
      <c r="B228" s="36"/>
    </row>
    <row r="229" spans="2:2">
      <c r="B229" s="36"/>
    </row>
    <row r="230" spans="2:2">
      <c r="B230" s="36"/>
    </row>
    <row r="231" spans="2:2">
      <c r="B231" s="36"/>
    </row>
    <row r="232" spans="2:2">
      <c r="B232" s="36"/>
    </row>
    <row r="233" spans="2:2">
      <c r="B233" s="36"/>
    </row>
    <row r="234" spans="2:2">
      <c r="B234" s="36"/>
    </row>
    <row r="235" spans="2:2">
      <c r="B235" s="36"/>
    </row>
    <row r="236" spans="2:2">
      <c r="B236" s="36"/>
    </row>
    <row r="237" spans="2:2">
      <c r="B237" s="36"/>
    </row>
    <row r="238" spans="2:2">
      <c r="B238" s="36"/>
    </row>
    <row r="239" spans="2:2">
      <c r="B239" s="36"/>
    </row>
    <row r="240" spans="2:2">
      <c r="B240" s="36"/>
    </row>
    <row r="241" spans="2:2">
      <c r="B241" s="36"/>
    </row>
    <row r="242" spans="2:2">
      <c r="B242" s="36"/>
    </row>
    <row r="243" spans="2:2">
      <c r="B243" s="36"/>
    </row>
    <row r="244" spans="2:2">
      <c r="B244" s="36"/>
    </row>
    <row r="245" spans="2:2">
      <c r="B245" s="36"/>
    </row>
    <row r="246" spans="2:2">
      <c r="B246" s="36"/>
    </row>
    <row r="247" spans="2:2">
      <c r="B247" s="36"/>
    </row>
    <row r="248" spans="2:2">
      <c r="B248" s="36"/>
    </row>
    <row r="249" spans="2:2">
      <c r="B249" s="36"/>
    </row>
    <row r="250" spans="2:2">
      <c r="B250" s="36"/>
    </row>
    <row r="251" spans="2:2">
      <c r="B251" s="36"/>
    </row>
    <row r="252" spans="2:2">
      <c r="B252" s="36"/>
    </row>
    <row r="253" spans="2:2">
      <c r="B253" s="36"/>
    </row>
    <row r="254" spans="2:2">
      <c r="B254" s="36"/>
    </row>
    <row r="255" spans="2:2">
      <c r="B255" s="36"/>
    </row>
    <row r="256" spans="2:2">
      <c r="B256" s="36"/>
    </row>
    <row r="257" spans="2:2">
      <c r="B257" s="36"/>
    </row>
    <row r="258" spans="2:2">
      <c r="B258" s="36"/>
    </row>
    <row r="259" spans="2:2">
      <c r="B259" s="36"/>
    </row>
    <row r="260" spans="2:2">
      <c r="B260" s="36"/>
    </row>
    <row r="261" spans="2:2">
      <c r="B261" s="36"/>
    </row>
    <row r="262" spans="2:2">
      <c r="B262" s="36"/>
    </row>
    <row r="263" spans="2:2">
      <c r="B263" s="36"/>
    </row>
    <row r="264" spans="2:2">
      <c r="B264" s="36"/>
    </row>
    <row r="265" spans="2:2">
      <c r="B265" s="36"/>
    </row>
    <row r="266" spans="2:2">
      <c r="B266" s="36"/>
    </row>
    <row r="267" spans="2:2">
      <c r="B267" s="36"/>
    </row>
    <row r="268" spans="2:2">
      <c r="B268" s="36"/>
    </row>
    <row r="269" spans="2:2">
      <c r="B269" s="36"/>
    </row>
    <row r="270" spans="2:2">
      <c r="B270" s="36"/>
    </row>
    <row r="271" spans="2:2">
      <c r="B271" s="36"/>
    </row>
    <row r="272" spans="2:2">
      <c r="B272" s="36"/>
    </row>
    <row r="273" spans="2:2">
      <c r="B273" s="36"/>
    </row>
    <row r="274" spans="2:2">
      <c r="B274" s="36"/>
    </row>
    <row r="275" spans="2:2">
      <c r="B275" s="36"/>
    </row>
    <row r="276" spans="2:2">
      <c r="B276" s="36"/>
    </row>
    <row r="277" spans="2:2">
      <c r="B277" s="36"/>
    </row>
    <row r="278" spans="2:2">
      <c r="B278" s="36"/>
    </row>
    <row r="279" spans="2:2">
      <c r="B279" s="36"/>
    </row>
    <row r="280" spans="2:2">
      <c r="B280" s="36"/>
    </row>
    <row r="281" spans="2:2">
      <c r="B281" s="36"/>
    </row>
    <row r="282" spans="2:2">
      <c r="B282" s="36"/>
    </row>
    <row r="283" spans="2:2">
      <c r="B283" s="36"/>
    </row>
    <row r="284" spans="2:2">
      <c r="B284" s="36"/>
    </row>
    <row r="285" spans="2:2">
      <c r="B285" s="36"/>
    </row>
    <row r="286" spans="2:2">
      <c r="B286" s="36"/>
    </row>
    <row r="287" spans="2:2">
      <c r="B287" s="36"/>
    </row>
    <row r="288" spans="2:2">
      <c r="B288" s="36"/>
    </row>
    <row r="289" spans="2:2">
      <c r="B289" s="36"/>
    </row>
    <row r="290" spans="2:2">
      <c r="B290" s="36"/>
    </row>
    <row r="291" spans="2:2">
      <c r="B291" s="36"/>
    </row>
    <row r="292" spans="2:2">
      <c r="B292" s="36"/>
    </row>
    <row r="293" spans="2:2">
      <c r="B293" s="36"/>
    </row>
    <row r="294" spans="2:2">
      <c r="B294" s="36"/>
    </row>
    <row r="295" spans="2:2">
      <c r="B295" s="36"/>
    </row>
    <row r="296" spans="2:2">
      <c r="B296" s="36"/>
    </row>
    <row r="297" spans="2:2">
      <c r="B297" s="36"/>
    </row>
    <row r="298" spans="2:2">
      <c r="B298" s="36"/>
    </row>
    <row r="299" spans="2:2">
      <c r="B299" s="36"/>
    </row>
    <row r="300" spans="2:2">
      <c r="B300" s="36"/>
    </row>
    <row r="301" spans="2:2">
      <c r="B301" s="36"/>
    </row>
    <row r="302" spans="2:2">
      <c r="B302" s="36"/>
    </row>
    <row r="303" spans="2:2">
      <c r="B303" s="36"/>
    </row>
    <row r="304" spans="2:2">
      <c r="B304" s="36"/>
    </row>
    <row r="305" spans="2:2">
      <c r="B305" s="36"/>
    </row>
    <row r="306" spans="2:2" ht="15" thickBot="1">
      <c r="B306" s="38"/>
    </row>
    <row r="307" spans="2:2" ht="15" thickTop="1">
      <c r="B307" s="37"/>
    </row>
  </sheetData>
  <mergeCells count="5">
    <mergeCell ref="A1:E1"/>
    <mergeCell ref="A2:B2"/>
    <mergeCell ref="A20:D20"/>
    <mergeCell ref="A11:I11"/>
    <mergeCell ref="A10:E10"/>
  </mergeCells>
  <printOptions horizontalCentered="1"/>
  <pageMargins left="0.70866141732283472" right="0.70866141732283472" top="0.51181102362204722" bottom="0.23622047244094491" header="0.31496062992125984" footer="0.31496062992125984"/>
  <pageSetup paperSize="9" scale="90" orientation="landscape" r:id="rId1"/>
</worksheet>
</file>

<file path=xl/worksheets/sheet8.xml><?xml version="1.0" encoding="utf-8"?>
<worksheet xmlns="http://schemas.openxmlformats.org/spreadsheetml/2006/main" xmlns:r="http://schemas.openxmlformats.org/officeDocument/2006/relationships">
  <sheetPr>
    <tabColor rgb="FF7030A0"/>
  </sheetPr>
  <dimension ref="A1:G23"/>
  <sheetViews>
    <sheetView rightToLeft="1" view="pageBreakPreview" topLeftCell="A13" zoomScaleNormal="80" zoomScaleSheetLayoutView="100" zoomScalePageLayoutView="80" workbookViewId="0">
      <selection activeCell="E25" sqref="E25"/>
    </sheetView>
  </sheetViews>
  <sheetFormatPr defaultColWidth="9" defaultRowHeight="14.25"/>
  <cols>
    <col min="1" max="1" width="6.125" style="34" customWidth="1"/>
    <col min="2" max="2" width="40.125" style="34" customWidth="1"/>
    <col min="3" max="3" width="16.625" style="34" customWidth="1"/>
    <col min="4" max="4" width="14.75" style="34" customWidth="1"/>
    <col min="5" max="5" width="27" style="34" customWidth="1"/>
    <col min="6" max="16384" width="9" style="34"/>
  </cols>
  <sheetData>
    <row r="1" spans="1:7" ht="23.25" customHeight="1">
      <c r="A1" s="271" t="s">
        <v>232</v>
      </c>
      <c r="B1" s="271"/>
      <c r="C1" s="271"/>
      <c r="D1" s="271"/>
      <c r="E1" s="271"/>
    </row>
    <row r="2" spans="1:7" ht="27.75" customHeight="1" thickBot="1">
      <c r="A2" s="272" t="s">
        <v>197</v>
      </c>
      <c r="B2" s="272"/>
      <c r="C2" s="52"/>
      <c r="D2" s="52"/>
      <c r="E2" s="52"/>
    </row>
    <row r="3" spans="1:7" ht="43.5" customHeight="1" thickTop="1">
      <c r="A3" s="59" t="s">
        <v>55</v>
      </c>
      <c r="B3" s="208" t="s">
        <v>217</v>
      </c>
      <c r="C3" s="17" t="s">
        <v>22</v>
      </c>
      <c r="D3" s="48" t="s">
        <v>33</v>
      </c>
      <c r="E3" s="210" t="s">
        <v>196</v>
      </c>
    </row>
    <row r="4" spans="1:7" ht="35.1" customHeight="1">
      <c r="A4" s="117" t="s">
        <v>101</v>
      </c>
      <c r="B4" s="49" t="s">
        <v>62</v>
      </c>
      <c r="C4" s="134">
        <v>1</v>
      </c>
      <c r="D4" s="137">
        <f>C4/16*100</f>
        <v>6.25</v>
      </c>
      <c r="E4" s="93" t="s">
        <v>3</v>
      </c>
    </row>
    <row r="5" spans="1:7" s="57" customFormat="1" ht="35.1" customHeight="1">
      <c r="A5" s="95" t="s">
        <v>102</v>
      </c>
      <c r="B5" s="47" t="s">
        <v>63</v>
      </c>
      <c r="C5" s="135">
        <v>3</v>
      </c>
      <c r="D5" s="136">
        <f>C5/16*100</f>
        <v>18.75</v>
      </c>
      <c r="E5" s="94" t="s">
        <v>155</v>
      </c>
      <c r="F5" s="58"/>
      <c r="G5" s="58"/>
    </row>
    <row r="6" spans="1:7" s="57" customFormat="1" ht="35.1" customHeight="1">
      <c r="A6" s="95" t="s">
        <v>103</v>
      </c>
      <c r="B6" s="47" t="s">
        <v>58</v>
      </c>
      <c r="C6" s="135">
        <v>0</v>
      </c>
      <c r="D6" s="136">
        <v>0</v>
      </c>
      <c r="E6" s="94" t="s">
        <v>84</v>
      </c>
      <c r="F6" s="58"/>
      <c r="G6" s="58"/>
    </row>
    <row r="7" spans="1:7" s="57" customFormat="1" ht="35.1" customHeight="1">
      <c r="A7" s="95" t="s">
        <v>104</v>
      </c>
      <c r="B7" s="209" t="s">
        <v>218</v>
      </c>
      <c r="C7" s="135">
        <v>0</v>
      </c>
      <c r="D7" s="136">
        <v>0</v>
      </c>
      <c r="E7" s="94" t="s">
        <v>84</v>
      </c>
      <c r="F7" s="58"/>
      <c r="G7" s="58"/>
    </row>
    <row r="8" spans="1:7" ht="35.1" customHeight="1">
      <c r="A8" s="95" t="s">
        <v>105</v>
      </c>
      <c r="B8" s="56" t="s">
        <v>59</v>
      </c>
      <c r="C8" s="138">
        <v>0</v>
      </c>
      <c r="D8" s="143">
        <v>0</v>
      </c>
      <c r="E8" s="121" t="s">
        <v>84</v>
      </c>
      <c r="F8" s="58"/>
      <c r="G8" s="58"/>
    </row>
    <row r="9" spans="1:7" ht="35.1" customHeight="1">
      <c r="A9" s="95" t="s">
        <v>106</v>
      </c>
      <c r="B9" s="56" t="s">
        <v>73</v>
      </c>
      <c r="C9" s="138">
        <v>1</v>
      </c>
      <c r="D9" s="143">
        <f>C9/16*100</f>
        <v>6.25</v>
      </c>
      <c r="E9" s="121" t="s">
        <v>87</v>
      </c>
      <c r="F9" s="58"/>
      <c r="G9" s="58"/>
    </row>
    <row r="10" spans="1:7" ht="35.1" customHeight="1">
      <c r="A10" s="95" t="s">
        <v>107</v>
      </c>
      <c r="B10" s="56" t="s">
        <v>64</v>
      </c>
      <c r="C10" s="138">
        <v>0</v>
      </c>
      <c r="D10" s="143">
        <v>0</v>
      </c>
      <c r="E10" s="121" t="s">
        <v>84</v>
      </c>
    </row>
    <row r="11" spans="1:7" ht="35.1" customHeight="1">
      <c r="A11" s="95" t="s">
        <v>108</v>
      </c>
      <c r="B11" s="56" t="s">
        <v>74</v>
      </c>
      <c r="C11" s="138">
        <v>0</v>
      </c>
      <c r="D11" s="143">
        <v>0</v>
      </c>
      <c r="E11" s="121" t="s">
        <v>84</v>
      </c>
    </row>
    <row r="12" spans="1:7" ht="35.1" customHeight="1">
      <c r="A12" s="95" t="s">
        <v>109</v>
      </c>
      <c r="B12" s="56" t="s">
        <v>215</v>
      </c>
      <c r="C12" s="138">
        <v>0</v>
      </c>
      <c r="D12" s="143">
        <v>0</v>
      </c>
      <c r="E12" s="121" t="s">
        <v>84</v>
      </c>
    </row>
    <row r="13" spans="1:7" ht="35.1" customHeight="1">
      <c r="A13" s="95" t="s">
        <v>110</v>
      </c>
      <c r="B13" s="222" t="s">
        <v>233</v>
      </c>
      <c r="C13" s="135">
        <v>0</v>
      </c>
      <c r="D13" s="136">
        <v>0</v>
      </c>
      <c r="E13" s="94" t="s">
        <v>84</v>
      </c>
    </row>
    <row r="14" spans="1:7" ht="35.1" customHeight="1" thickBot="1">
      <c r="A14" s="96" t="s">
        <v>111</v>
      </c>
      <c r="B14" s="50" t="s">
        <v>47</v>
      </c>
      <c r="C14" s="139">
        <v>0</v>
      </c>
      <c r="D14" s="140">
        <v>0</v>
      </c>
      <c r="E14" s="142" t="s">
        <v>84</v>
      </c>
    </row>
    <row r="15" spans="1:7" ht="12.75" customHeight="1" thickTop="1">
      <c r="B15" s="40"/>
      <c r="C15" s="53"/>
      <c r="D15" s="54"/>
      <c r="E15" s="40"/>
    </row>
    <row r="16" spans="1:7" ht="18" customHeight="1">
      <c r="A16" s="247" t="s">
        <v>207</v>
      </c>
      <c r="B16" s="247"/>
      <c r="C16" s="247"/>
      <c r="D16" s="247"/>
      <c r="E16" s="247"/>
    </row>
    <row r="17" spans="1:5" ht="15.75" customHeight="1">
      <c r="A17" s="248" t="s">
        <v>93</v>
      </c>
      <c r="B17" s="248"/>
      <c r="C17" s="248"/>
      <c r="D17" s="248"/>
      <c r="E17" s="248"/>
    </row>
    <row r="18" spans="1:5" s="35" customFormat="1" ht="13.5" customHeight="1">
      <c r="B18" s="42"/>
      <c r="C18" s="42"/>
      <c r="D18" s="42"/>
      <c r="E18" s="42"/>
    </row>
    <row r="19" spans="1:5" s="35" customFormat="1" ht="18.75" customHeight="1">
      <c r="B19" s="42"/>
      <c r="C19" s="42"/>
      <c r="D19" s="42"/>
      <c r="E19" s="42"/>
    </row>
    <row r="20" spans="1:5" s="35" customFormat="1" ht="14.25" customHeight="1">
      <c r="B20" s="42"/>
      <c r="C20" s="42"/>
      <c r="D20" s="42"/>
      <c r="E20" s="42"/>
    </row>
    <row r="21" spans="1:5" s="35" customFormat="1" ht="15.75" customHeight="1">
      <c r="B21" s="42"/>
      <c r="C21" s="42"/>
      <c r="D21" s="42"/>
      <c r="E21" s="42"/>
    </row>
    <row r="22" spans="1:5" ht="21" customHeight="1">
      <c r="A22" s="244" t="s">
        <v>29</v>
      </c>
      <c r="B22" s="244"/>
      <c r="C22" s="244"/>
      <c r="D22" s="244"/>
      <c r="E22" s="67">
        <v>99</v>
      </c>
    </row>
    <row r="23" spans="1:5" ht="13.5" customHeight="1"/>
  </sheetData>
  <mergeCells count="5">
    <mergeCell ref="A1:E1"/>
    <mergeCell ref="A2:B2"/>
    <mergeCell ref="A22:D22"/>
    <mergeCell ref="A16:E16"/>
    <mergeCell ref="A17:E17"/>
  </mergeCells>
  <printOptions horizontalCentered="1"/>
  <pageMargins left="0.70866141732283505" right="0.70866141732283505" top="0.511811023622047" bottom="0.23622047244094499" header="0.31496062992126" footer="0.31496062992126"/>
  <pageSetup paperSize="9" scale="90" orientation="landscape" r:id="rId1"/>
</worksheet>
</file>

<file path=xl/worksheets/sheet9.xml><?xml version="1.0" encoding="utf-8"?>
<worksheet xmlns="http://schemas.openxmlformats.org/spreadsheetml/2006/main" xmlns:r="http://schemas.openxmlformats.org/officeDocument/2006/relationships">
  <sheetPr>
    <tabColor rgb="FF7030A0"/>
  </sheetPr>
  <dimension ref="A1:H27"/>
  <sheetViews>
    <sheetView rightToLeft="1" view="pageBreakPreview" topLeftCell="A16" zoomScaleSheetLayoutView="100" workbookViewId="0">
      <selection activeCell="F30" sqref="F30"/>
    </sheetView>
  </sheetViews>
  <sheetFormatPr defaultColWidth="9" defaultRowHeight="14.25"/>
  <cols>
    <col min="1" max="1" width="13.25" style="1" customWidth="1"/>
    <col min="2" max="6" width="18.625" style="1" customWidth="1"/>
    <col min="7" max="16384" width="9" style="1"/>
  </cols>
  <sheetData>
    <row r="1" spans="1:8" ht="39" customHeight="1">
      <c r="A1" s="274" t="s">
        <v>239</v>
      </c>
      <c r="B1" s="274"/>
      <c r="C1" s="274"/>
      <c r="D1" s="274"/>
      <c r="E1" s="274"/>
      <c r="F1" s="274"/>
    </row>
    <row r="2" spans="1:8" ht="20.25" customHeight="1" thickBot="1">
      <c r="A2" s="14" t="s">
        <v>65</v>
      </c>
      <c r="B2" s="14"/>
      <c r="C2" s="14"/>
      <c r="D2" s="14"/>
      <c r="E2" s="14"/>
      <c r="F2" s="14"/>
    </row>
    <row r="3" spans="1:8" ht="23.25" customHeight="1" thickTop="1">
      <c r="A3" s="239" t="s">
        <v>0</v>
      </c>
      <c r="B3" s="275" t="s">
        <v>160</v>
      </c>
      <c r="C3" s="275"/>
      <c r="D3" s="275"/>
      <c r="E3" s="275"/>
      <c r="F3" s="275"/>
    </row>
    <row r="4" spans="1:8" ht="41.25" customHeight="1">
      <c r="A4" s="240"/>
      <c r="B4" s="39" t="s">
        <v>75</v>
      </c>
      <c r="C4" s="39" t="s">
        <v>76</v>
      </c>
      <c r="D4" s="39" t="s">
        <v>77</v>
      </c>
      <c r="E4" s="39" t="s">
        <v>78</v>
      </c>
      <c r="F4" s="18" t="s">
        <v>79</v>
      </c>
    </row>
    <row r="5" spans="1:8" ht="22.5" customHeight="1">
      <c r="A5" s="22" t="s">
        <v>1</v>
      </c>
      <c r="B5" s="156">
        <v>1</v>
      </c>
      <c r="C5" s="156">
        <v>0</v>
      </c>
      <c r="D5" s="156">
        <v>5</v>
      </c>
      <c r="E5" s="156">
        <v>27</v>
      </c>
      <c r="F5" s="156">
        <v>0</v>
      </c>
    </row>
    <row r="6" spans="1:8" ht="22.5" customHeight="1">
      <c r="A6" s="4" t="s">
        <v>2</v>
      </c>
      <c r="B6" s="91">
        <v>2</v>
      </c>
      <c r="C6" s="91">
        <v>0</v>
      </c>
      <c r="D6" s="147">
        <v>1</v>
      </c>
      <c r="E6" s="147">
        <v>6</v>
      </c>
      <c r="F6" s="147">
        <v>0</v>
      </c>
    </row>
    <row r="7" spans="1:8" ht="22.5" customHeight="1">
      <c r="A7" s="4" t="s">
        <v>3</v>
      </c>
      <c r="B7" s="91">
        <v>0</v>
      </c>
      <c r="C7" s="91">
        <v>6</v>
      </c>
      <c r="D7" s="147">
        <v>0</v>
      </c>
      <c r="E7" s="147">
        <v>22</v>
      </c>
      <c r="F7" s="147">
        <v>7</v>
      </c>
    </row>
    <row r="8" spans="1:8" ht="22.5" customHeight="1">
      <c r="A8" s="4" t="s">
        <v>16</v>
      </c>
      <c r="B8" s="156">
        <v>0</v>
      </c>
      <c r="C8" s="156">
        <v>6</v>
      </c>
      <c r="D8" s="156">
        <v>0</v>
      </c>
      <c r="E8" s="156">
        <v>16</v>
      </c>
      <c r="F8" s="156">
        <v>6</v>
      </c>
    </row>
    <row r="9" spans="1:8" ht="22.5" customHeight="1">
      <c r="A9" s="15" t="s">
        <v>36</v>
      </c>
      <c r="B9" s="91">
        <v>9</v>
      </c>
      <c r="C9" s="91">
        <v>14</v>
      </c>
      <c r="D9" s="147">
        <v>1</v>
      </c>
      <c r="E9" s="147">
        <v>2</v>
      </c>
      <c r="F9" s="147">
        <v>5</v>
      </c>
    </row>
    <row r="10" spans="1:8" ht="22.5" customHeight="1">
      <c r="A10" s="3" t="s">
        <v>37</v>
      </c>
      <c r="B10" s="91">
        <v>0</v>
      </c>
      <c r="C10" s="91">
        <v>2</v>
      </c>
      <c r="D10" s="147">
        <v>0</v>
      </c>
      <c r="E10" s="147">
        <v>2</v>
      </c>
      <c r="F10" s="147">
        <v>16</v>
      </c>
    </row>
    <row r="11" spans="1:8" ht="22.5" customHeight="1">
      <c r="A11" s="4" t="s">
        <v>4</v>
      </c>
      <c r="B11" s="91">
        <v>1</v>
      </c>
      <c r="C11" s="91">
        <v>14</v>
      </c>
      <c r="D11" s="147">
        <v>5</v>
      </c>
      <c r="E11" s="147">
        <v>6</v>
      </c>
      <c r="F11" s="147">
        <v>0</v>
      </c>
    </row>
    <row r="12" spans="1:8" ht="22.5" customHeight="1">
      <c r="A12" s="4" t="s">
        <v>5</v>
      </c>
      <c r="B12" s="91">
        <v>0</v>
      </c>
      <c r="C12" s="91">
        <v>0</v>
      </c>
      <c r="D12" s="147">
        <v>2</v>
      </c>
      <c r="E12" s="147">
        <v>3</v>
      </c>
      <c r="F12" s="91">
        <v>2</v>
      </c>
    </row>
    <row r="13" spans="1:8" ht="22.5" customHeight="1">
      <c r="A13" s="4" t="s">
        <v>6</v>
      </c>
      <c r="B13" s="148">
        <v>0</v>
      </c>
      <c r="C13" s="148">
        <v>0</v>
      </c>
      <c r="D13" s="147">
        <v>11</v>
      </c>
      <c r="E13" s="147">
        <v>3</v>
      </c>
      <c r="F13" s="149">
        <v>0</v>
      </c>
    </row>
    <row r="14" spans="1:8" ht="22.5" customHeight="1">
      <c r="A14" s="4" t="s">
        <v>35</v>
      </c>
      <c r="B14" s="91">
        <v>0</v>
      </c>
      <c r="C14" s="91">
        <v>1</v>
      </c>
      <c r="D14" s="91">
        <v>4</v>
      </c>
      <c r="E14" s="91">
        <v>14</v>
      </c>
      <c r="F14" s="91">
        <v>17</v>
      </c>
    </row>
    <row r="15" spans="1:8" ht="22.5" customHeight="1">
      <c r="A15" s="4" t="s">
        <v>8</v>
      </c>
      <c r="B15" s="91">
        <v>7</v>
      </c>
      <c r="C15" s="91">
        <v>5</v>
      </c>
      <c r="D15" s="147">
        <v>1</v>
      </c>
      <c r="E15" s="147">
        <v>1</v>
      </c>
      <c r="F15" s="147">
        <v>1</v>
      </c>
      <c r="G15" s="246"/>
      <c r="H15" s="246"/>
    </row>
    <row r="16" spans="1:8" ht="22.5" customHeight="1">
      <c r="A16" s="4" t="s">
        <v>9</v>
      </c>
      <c r="B16" s="91">
        <v>0</v>
      </c>
      <c r="C16" s="91">
        <v>9</v>
      </c>
      <c r="D16" s="147">
        <v>11</v>
      </c>
      <c r="E16" s="147">
        <v>2</v>
      </c>
      <c r="F16" s="147">
        <v>0</v>
      </c>
    </row>
    <row r="17" spans="1:6" ht="22.5" customHeight="1">
      <c r="A17" s="4" t="s">
        <v>10</v>
      </c>
      <c r="B17" s="148">
        <v>0</v>
      </c>
      <c r="C17" s="148">
        <v>0</v>
      </c>
      <c r="D17" s="149">
        <v>11</v>
      </c>
      <c r="E17" s="149">
        <v>0</v>
      </c>
      <c r="F17" s="149">
        <v>0</v>
      </c>
    </row>
    <row r="18" spans="1:6" ht="22.5" customHeight="1">
      <c r="A18" s="4" t="s">
        <v>11</v>
      </c>
      <c r="B18" s="91">
        <v>0</v>
      </c>
      <c r="C18" s="91">
        <v>0</v>
      </c>
      <c r="D18" s="147">
        <v>1</v>
      </c>
      <c r="E18" s="147">
        <v>16</v>
      </c>
      <c r="F18" s="147">
        <v>0</v>
      </c>
    </row>
    <row r="19" spans="1:6" ht="22.5" customHeight="1">
      <c r="A19" s="4" t="s">
        <v>12</v>
      </c>
      <c r="B19" s="91">
        <v>2</v>
      </c>
      <c r="C19" s="91">
        <v>0</v>
      </c>
      <c r="D19" s="147">
        <v>3</v>
      </c>
      <c r="E19" s="147">
        <v>12</v>
      </c>
      <c r="F19" s="147">
        <v>0</v>
      </c>
    </row>
    <row r="20" spans="1:6" ht="22.5" customHeight="1" thickBot="1">
      <c r="A20" s="5" t="s">
        <v>13</v>
      </c>
      <c r="B20" s="150">
        <v>1</v>
      </c>
      <c r="C20" s="150">
        <v>2</v>
      </c>
      <c r="D20" s="151">
        <v>1</v>
      </c>
      <c r="E20" s="151">
        <v>16</v>
      </c>
      <c r="F20" s="151">
        <v>0</v>
      </c>
    </row>
    <row r="21" spans="1:6" ht="22.5" customHeight="1" thickTop="1" thickBot="1">
      <c r="A21" s="20" t="s">
        <v>90</v>
      </c>
      <c r="B21" s="145">
        <f>SUM(B5:B20)</f>
        <v>23</v>
      </c>
      <c r="C21" s="146">
        <f>SUM(C5:C20)</f>
        <v>59</v>
      </c>
      <c r="D21" s="146">
        <f>SUM(D5:D20)</f>
        <v>57</v>
      </c>
      <c r="E21" s="146">
        <f>SUM(E5:E20)</f>
        <v>148</v>
      </c>
      <c r="F21" s="146">
        <f>SUM(F5:F20)</f>
        <v>54</v>
      </c>
    </row>
    <row r="22" spans="1:6" ht="8.25" customHeight="1" thickTop="1">
      <c r="A22" s="246"/>
      <c r="B22" s="246"/>
      <c r="C22" s="246"/>
      <c r="D22" s="2"/>
      <c r="E22" s="2"/>
      <c r="F22" s="2"/>
    </row>
    <row r="23" spans="1:6" ht="22.5" customHeight="1">
      <c r="A23" s="247" t="s">
        <v>207</v>
      </c>
      <c r="B23" s="247"/>
      <c r="C23" s="247"/>
      <c r="D23" s="247"/>
      <c r="E23" s="247"/>
      <c r="F23" s="247"/>
    </row>
    <row r="24" spans="1:6" ht="20.25" customHeight="1">
      <c r="A24" s="248" t="s">
        <v>93</v>
      </c>
      <c r="B24" s="248"/>
      <c r="C24" s="248"/>
      <c r="D24" s="248"/>
      <c r="E24" s="248"/>
      <c r="F24" s="248"/>
    </row>
    <row r="25" spans="1:6" ht="16.5" customHeight="1">
      <c r="A25" s="196"/>
      <c r="B25" s="196"/>
      <c r="C25" s="196"/>
      <c r="D25" s="196"/>
      <c r="E25" s="196"/>
      <c r="F25" s="196"/>
    </row>
    <row r="26" spans="1:6" ht="18" customHeight="1">
      <c r="A26" s="196"/>
      <c r="B26" s="196"/>
      <c r="C26" s="196"/>
      <c r="D26" s="196"/>
      <c r="E26" s="196"/>
      <c r="F26" s="196"/>
    </row>
    <row r="27" spans="1:6" ht="22.5" customHeight="1">
      <c r="A27" s="244" t="s">
        <v>29</v>
      </c>
      <c r="B27" s="244"/>
      <c r="C27" s="244"/>
      <c r="D27" s="41"/>
      <c r="E27" s="41"/>
      <c r="F27" s="224">
        <v>100</v>
      </c>
    </row>
  </sheetData>
  <mergeCells count="8">
    <mergeCell ref="G15:H15"/>
    <mergeCell ref="A22:C22"/>
    <mergeCell ref="A27:C27"/>
    <mergeCell ref="A1:F1"/>
    <mergeCell ref="A3:A4"/>
    <mergeCell ref="B3:F3"/>
    <mergeCell ref="A23:F23"/>
    <mergeCell ref="A24:F24"/>
  </mergeCells>
  <printOptions horizontalCentered="1"/>
  <pageMargins left="0.51181102362204722" right="0.51181102362204722" top="0.59055118110236227" bottom="0.19685039370078741" header="0.31496062992125984" footer="0.31496062992125984"/>
  <pageSetup paperSize="9" scale="9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أوراق العمل</vt:lpstr>
      </vt:variant>
      <vt:variant>
        <vt:i4>13</vt:i4>
      </vt:variant>
      <vt:variant>
        <vt:lpstr>نطاقات تمت تسميتها</vt:lpstr>
      </vt:variant>
      <vt:variant>
        <vt:i4>13</vt:i4>
      </vt:variant>
    </vt:vector>
  </HeadingPairs>
  <TitlesOfParts>
    <vt:vector size="26" baseType="lpstr">
      <vt:lpstr>1</vt:lpstr>
      <vt:lpstr>2</vt:lpstr>
      <vt:lpstr>3</vt:lpstr>
      <vt:lpstr>4</vt:lpstr>
      <vt:lpstr>5</vt:lpstr>
      <vt:lpstr>6</vt:lpstr>
      <vt:lpstr>7</vt:lpstr>
      <vt:lpstr>8</vt:lpstr>
      <vt:lpstr>9</vt:lpstr>
      <vt:lpstr>10</vt:lpstr>
      <vt:lpstr>11</vt:lpstr>
      <vt:lpstr>12</vt:lpstr>
      <vt:lpstr>13</vt:lpstr>
      <vt:lpstr>'1'!Print_Area</vt:lpstr>
      <vt:lpstr>'10'!Print_Area</vt:lpstr>
      <vt:lpstr>'11'!Print_Area</vt:lpstr>
      <vt:lpstr>'12'!Print_Area</vt:lpstr>
      <vt:lpstr>'13'!Print_Area</vt:lpstr>
      <vt:lpstr>'2'!Print_Area</vt:lpstr>
      <vt:lpstr>'3'!Print_Area</vt:lpstr>
      <vt:lpstr>'4'!Print_Area</vt:lpstr>
      <vt:lpstr>'5'!Print_Area</vt:lpstr>
      <vt:lpstr>'6'!Print_Area</vt:lpstr>
      <vt:lpstr>'7'!Print_Area</vt:lpstr>
      <vt:lpstr>'8'!Print_Area</vt:lpstr>
      <vt:lpstr>'9'!Print_Area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gigabyte</dc:creator>
  <cp:lastModifiedBy>Nada Hadi</cp:lastModifiedBy>
  <cp:lastPrinted>2018-11-21T06:40:03Z</cp:lastPrinted>
  <dcterms:created xsi:type="dcterms:W3CDTF">2012-02-17T04:49:09Z</dcterms:created>
  <dcterms:modified xsi:type="dcterms:W3CDTF">2018-11-21T06:40:09Z</dcterms:modified>
</cp:coreProperties>
</file>